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3_BIZI likvidnost/"/>
    </mc:Choice>
  </mc:AlternateContent>
  <xr:revisionPtr revIDLastSave="403" documentId="11_1755785B630E31714AC92FC1C97B0BAE0974CF27" xr6:coauthVersionLast="47" xr6:coauthVersionMax="47" xr10:uidLastSave="{C1F05853-9E42-476D-BB3D-6BF807226C08}"/>
  <bookViews>
    <workbookView xWindow="-120" yWindow="-120" windowWidth="51840" windowHeight="21120" tabRatio="823" xr2:uid="{00000000-000D-0000-FFFF-FFFF00000000}"/>
  </bookViews>
  <sheets>
    <sheet name="NAVODILO" sheetId="22" r:id="rId1"/>
    <sheet name="PREDSTAVITEV" sheetId="3" r:id="rId2"/>
    <sheet name="FINANČNE OBVEZNOSTI" sheetId="21" r:id="rId3"/>
    <sheet name="FINANČNA KONSTRUKCIJA" sheetId="19" r:id="rId4"/>
    <sheet name="DENARNI TOK" sheetId="20" r:id="rId5"/>
    <sheet name="List2" sheetId="14" state="hidden" r:id="rId6"/>
  </sheets>
  <definedNames>
    <definedName name="_ftn1" localSheetId="1">#REF!</definedName>
    <definedName name="_ftnref1" localSheetId="1">PREDSTAVITEV!#REF!</definedName>
    <definedName name="_xlnm.Print_Area" localSheetId="1">PREDSTAVITEV!$A$1:$L$24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0" l="1"/>
  <c r="G2" i="20"/>
  <c r="F2" i="20"/>
  <c r="E2" i="20"/>
  <c r="D2" i="20"/>
  <c r="C2" i="20"/>
  <c r="B2" i="20"/>
  <c r="K29" i="19" l="1"/>
  <c r="J29" i="19"/>
  <c r="I29" i="19"/>
  <c r="H29" i="19"/>
  <c r="G29" i="19"/>
  <c r="F29" i="19"/>
  <c r="K4" i="19"/>
  <c r="J4" i="19"/>
  <c r="I4" i="19"/>
  <c r="H4" i="19"/>
  <c r="G4" i="19"/>
  <c r="F4" i="19"/>
  <c r="M21" i="21"/>
  <c r="L21" i="21"/>
  <c r="K21" i="21"/>
  <c r="J21" i="21"/>
  <c r="I21" i="21"/>
  <c r="H21" i="21"/>
  <c r="M18" i="21"/>
  <c r="L18" i="21"/>
  <c r="K18" i="21"/>
  <c r="J18" i="21"/>
  <c r="I18" i="21"/>
  <c r="N17" i="21"/>
  <c r="M3" i="21"/>
  <c r="L3" i="21"/>
  <c r="K3" i="21"/>
  <c r="J3" i="21"/>
  <c r="I3" i="21"/>
  <c r="G10" i="19" l="1"/>
  <c r="E10" i="19"/>
  <c r="B7" i="20"/>
  <c r="E60" i="19"/>
  <c r="E54" i="19"/>
  <c r="E49" i="19"/>
  <c r="K16" i="19"/>
  <c r="K10" i="19"/>
  <c r="K5" i="19"/>
  <c r="E5" i="19"/>
  <c r="E16" i="19"/>
  <c r="E30" i="19"/>
  <c r="E33" i="19"/>
  <c r="E39" i="19"/>
  <c r="K39" i="19"/>
  <c r="I39" i="19"/>
  <c r="I33" i="19"/>
  <c r="F33" i="19"/>
  <c r="G33" i="19"/>
  <c r="H33" i="19"/>
  <c r="J33" i="19"/>
  <c r="K33" i="19"/>
  <c r="K30" i="19"/>
  <c r="J30" i="19"/>
  <c r="C20" i="21"/>
  <c r="E19" i="19" l="1"/>
  <c r="E20" i="19"/>
  <c r="I23" i="21"/>
  <c r="J23" i="21" s="1"/>
  <c r="D20" i="20"/>
  <c r="D19" i="20" s="1"/>
  <c r="E20" i="20"/>
  <c r="E19" i="20" s="1"/>
  <c r="F20" i="20"/>
  <c r="F19" i="20" s="1"/>
  <c r="G20" i="20"/>
  <c r="G19" i="20" s="1"/>
  <c r="C20" i="20"/>
  <c r="C19" i="20" s="1"/>
  <c r="O12" i="21"/>
  <c r="O11" i="21"/>
  <c r="O10" i="21"/>
  <c r="N16" i="21"/>
  <c r="I16" i="21"/>
  <c r="B16" i="21"/>
  <c r="J16" i="21"/>
  <c r="K16" i="21"/>
  <c r="L16" i="21"/>
  <c r="M16" i="21"/>
  <c r="G17" i="20" s="1"/>
  <c r="G16" i="20" s="1"/>
  <c r="C16" i="21"/>
  <c r="O15" i="21"/>
  <c r="C60" i="19"/>
  <c r="D60" i="19" s="1"/>
  <c r="C49" i="19"/>
  <c r="D49" i="19" s="1"/>
  <c r="C54" i="19"/>
  <c r="B19" i="20"/>
  <c r="O14" i="21"/>
  <c r="O13" i="21"/>
  <c r="O9" i="21"/>
  <c r="O8" i="21"/>
  <c r="O7" i="21"/>
  <c r="O6" i="21"/>
  <c r="O5" i="21"/>
  <c r="O4" i="21"/>
  <c r="B16" i="20"/>
  <c r="G8" i="20"/>
  <c r="F39" i="19"/>
  <c r="B8" i="20" s="1"/>
  <c r="G39" i="19"/>
  <c r="C9" i="20" s="1"/>
  <c r="H39" i="19"/>
  <c r="D8" i="20" s="1"/>
  <c r="E8" i="20"/>
  <c r="J39" i="19"/>
  <c r="F8" i="20" s="1"/>
  <c r="C40" i="19"/>
  <c r="C7" i="20"/>
  <c r="D7" i="20"/>
  <c r="E7" i="20"/>
  <c r="F7" i="20"/>
  <c r="G7" i="20"/>
  <c r="D59" i="19"/>
  <c r="C50" i="19"/>
  <c r="D50" i="19" s="1"/>
  <c r="C51" i="19"/>
  <c r="D51" i="19" s="1"/>
  <c r="C52" i="19"/>
  <c r="F52" i="19" s="1"/>
  <c r="C53" i="19"/>
  <c r="F53" i="19" s="1"/>
  <c r="C55" i="19"/>
  <c r="D55" i="19" s="1"/>
  <c r="C56" i="19"/>
  <c r="D56" i="19" s="1"/>
  <c r="C57" i="19"/>
  <c r="D57" i="19" s="1"/>
  <c r="C58" i="19"/>
  <c r="D58" i="19" s="1"/>
  <c r="C59" i="19"/>
  <c r="C61" i="19"/>
  <c r="D61" i="19" s="1"/>
  <c r="C62" i="19"/>
  <c r="D62" i="19" s="1"/>
  <c r="C13" i="19"/>
  <c r="C6" i="19"/>
  <c r="C7" i="19"/>
  <c r="C8" i="19"/>
  <c r="C9" i="19"/>
  <c r="C11" i="19"/>
  <c r="C12" i="19"/>
  <c r="C14" i="19"/>
  <c r="C15" i="19"/>
  <c r="C17" i="19"/>
  <c r="C18" i="19"/>
  <c r="C31" i="19"/>
  <c r="C32" i="19"/>
  <c r="C34" i="19"/>
  <c r="C35" i="19"/>
  <c r="C36" i="19"/>
  <c r="C8" i="20"/>
  <c r="F30" i="19"/>
  <c r="F16" i="19"/>
  <c r="F10" i="19"/>
  <c r="F5" i="19"/>
  <c r="N3" i="21"/>
  <c r="G30" i="19"/>
  <c r="J5" i="19"/>
  <c r="I5" i="19"/>
  <c r="H5" i="19"/>
  <c r="G5" i="19"/>
  <c r="I30" i="19"/>
  <c r="H30" i="19"/>
  <c r="J16" i="19"/>
  <c r="I16" i="19"/>
  <c r="H16" i="19"/>
  <c r="G16" i="19"/>
  <c r="J10" i="19"/>
  <c r="I10" i="19"/>
  <c r="H10" i="19"/>
  <c r="G20" i="19" l="1"/>
  <c r="G19" i="19"/>
  <c r="F20" i="19"/>
  <c r="F19" i="19"/>
  <c r="F60" i="19"/>
  <c r="F61" i="19"/>
  <c r="I22" i="21"/>
  <c r="C25" i="20"/>
  <c r="J22" i="21"/>
  <c r="D25" i="20" s="1"/>
  <c r="K23" i="21"/>
  <c r="N18" i="21"/>
  <c r="E41" i="19"/>
  <c r="B9" i="20"/>
  <c r="J41" i="19"/>
  <c r="N21" i="21"/>
  <c r="G9" i="20"/>
  <c r="G6" i="20" s="1"/>
  <c r="G22" i="20" s="1"/>
  <c r="F9" i="20"/>
  <c r="E9" i="20"/>
  <c r="D9" i="20"/>
  <c r="C39" i="19"/>
  <c r="F41" i="19"/>
  <c r="I41" i="19"/>
  <c r="H41" i="19"/>
  <c r="G41" i="19"/>
  <c r="C30" i="19"/>
  <c r="K41" i="19"/>
  <c r="C33" i="19"/>
  <c r="E64" i="19"/>
  <c r="D53" i="19"/>
  <c r="D52" i="19"/>
  <c r="D54" i="19"/>
  <c r="E63" i="19"/>
  <c r="F62" i="19"/>
  <c r="F59" i="19"/>
  <c r="F58" i="19"/>
  <c r="F57" i="19"/>
  <c r="F54" i="19"/>
  <c r="F56" i="19"/>
  <c r="F55" i="19"/>
  <c r="F51" i="19"/>
  <c r="F49" i="19"/>
  <c r="F50" i="19"/>
  <c r="K20" i="19"/>
  <c r="C5" i="19"/>
  <c r="K19" i="19"/>
  <c r="C10" i="19"/>
  <c r="C16" i="19"/>
  <c r="C63" i="19"/>
  <c r="I20" i="19"/>
  <c r="H20" i="19"/>
  <c r="J19" i="19"/>
  <c r="J20" i="19"/>
  <c r="I19" i="19"/>
  <c r="H19" i="19"/>
  <c r="D63" i="19" l="1"/>
  <c r="B6" i="20"/>
  <c r="B22" i="20" s="1"/>
  <c r="E65" i="19"/>
  <c r="C64" i="19"/>
  <c r="F64" i="19" s="1"/>
  <c r="K22" i="21"/>
  <c r="L22" i="21" s="1"/>
  <c r="M22" i="21" s="1"/>
  <c r="N22" i="21" s="1"/>
  <c r="L23" i="21"/>
  <c r="K43" i="19"/>
  <c r="C41" i="19"/>
  <c r="D39" i="19" s="1"/>
  <c r="K42" i="19"/>
  <c r="F63" i="19"/>
  <c r="C19" i="19"/>
  <c r="J43" i="19"/>
  <c r="G43" i="19"/>
  <c r="C20" i="19"/>
  <c r="E43" i="19"/>
  <c r="E42" i="19"/>
  <c r="J42" i="19"/>
  <c r="I43" i="19"/>
  <c r="I42" i="19"/>
  <c r="H43" i="19"/>
  <c r="H42" i="19"/>
  <c r="F43" i="19"/>
  <c r="G42" i="19"/>
  <c r="F42" i="19"/>
  <c r="E25" i="20" l="1"/>
  <c r="D10" i="19"/>
  <c r="D64" i="19"/>
  <c r="E21" i="19"/>
  <c r="M23" i="21"/>
  <c r="N23" i="21" s="1"/>
  <c r="F25" i="20"/>
  <c r="B23" i="20"/>
  <c r="D33" i="19"/>
  <c r="C42" i="19"/>
  <c r="C43" i="19"/>
  <c r="D16" i="19"/>
  <c r="D30" i="19"/>
  <c r="D5" i="19"/>
  <c r="D19" i="19"/>
  <c r="F17" i="20"/>
  <c r="F16" i="20" s="1"/>
  <c r="E17" i="20"/>
  <c r="E16" i="20" s="1"/>
  <c r="D17" i="20"/>
  <c r="D16" i="20" s="1"/>
  <c r="G25" i="20" l="1"/>
  <c r="C17" i="20"/>
  <c r="C16" i="20" s="1"/>
  <c r="D16" i="21"/>
  <c r="D41" i="19"/>
  <c r="F6" i="20"/>
  <c r="F22" i="20" s="1"/>
  <c r="E6" i="20"/>
  <c r="E22" i="20" s="1"/>
  <c r="D6" i="20"/>
  <c r="D22" i="20" s="1"/>
  <c r="D20" i="19" l="1"/>
  <c r="C6" i="20" l="1"/>
  <c r="C22" i="20" s="1"/>
  <c r="C23" i="20" s="1"/>
  <c r="D23" i="20" l="1"/>
  <c r="E23" i="20" s="1"/>
  <c r="F23" i="20" s="1"/>
  <c r="G23" i="20" s="1"/>
</calcChain>
</file>

<file path=xl/sharedStrings.xml><?xml version="1.0" encoding="utf-8"?>
<sst xmlns="http://schemas.openxmlformats.org/spreadsheetml/2006/main" count="210" uniqueCount="166">
  <si>
    <t>NAVODILA ZA IZPOLNJEVANJE</t>
  </si>
  <si>
    <t xml:space="preserve">Obvezno izpolnite zavihke kot so navedeni v spodnji tabeli, saj vsebina vpliva na oceno vloge vlagatelja.
Na posameznih zavihkih vpisujete podatke v rumena polja, ostala polja pustite prazna.
Pri določenih vnosnih poljih se vam ob postavitvi na celico izpisujejo sprotne opombe kot pomoč pri izpolnjevanju podatkov (primer:  strošek dela, zavihek DENARNI TOK, celica B16).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</si>
  <si>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</si>
  <si>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</si>
  <si>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</si>
  <si>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</si>
  <si>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</si>
  <si>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V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</si>
  <si>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</si>
  <si>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V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letih. Pozorni bodite, da izpolnite tudi podatek o stanju dolgoročnih in kratkoročnih finančnih obveznosti v letu pred oddajo vloge na javni razpis (celica H25).</t>
  </si>
  <si>
    <t>FINANČNA KONSTRUKCIJA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</si>
  <si>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</si>
  <si>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</si>
  <si>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</si>
  <si>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PREDSTAVITEV VLAGATELJA</t>
  </si>
  <si>
    <t xml:space="preserve">Predstavitev dejavnosti vlagatelja (glavni proizvodi/storitve, kupci, dobavitelji, glavna konkurenca), obsega (stroji/oprema, zgradbe) in glavnih usmeritev poslovanja.
</t>
  </si>
  <si>
    <t>Predstavitev vodstva in zaposlenih, obstoječe in predvideno zaposlovanje oseb, s podatkom ali so osebe iz lokalnega območja.</t>
  </si>
  <si>
    <t>Predstavite lastniško strukturo vlagatelja oz. člane zadruge ter povezane osebe oz. skupino</t>
  </si>
  <si>
    <t>Predstavite vpliv projekta na snovno učinkovitost vlagatelja</t>
  </si>
  <si>
    <t>Predstavite vpliv projekta na energetsko učinkovitost vlagatelja</t>
  </si>
  <si>
    <t>Predstavite morebitno škodo zaradi poplav v agustu 2023 ali druge naravne nesreče</t>
  </si>
  <si>
    <t>Vpišite leto pred oddajo vloge</t>
  </si>
  <si>
    <t>PODATKI O PRODAJI, TRGU IN TRŽENJU</t>
  </si>
  <si>
    <t>Utemeljite plan prodaje ter priložite zavezujoče pogodbe, predpogodbe, pisma o nameri za prodajo (priložite v EPO, v kolikor so predmet ocenjevanja)</t>
  </si>
  <si>
    <t>Glavni trg/i ter položaj vlagatelja na trgu/ih</t>
  </si>
  <si>
    <t>Opis blagovne znamke, patenta</t>
  </si>
  <si>
    <t>PODATKI O PROJEKTU</t>
  </si>
  <si>
    <t>Predstavitev projekta, vključno z namenom in cilji</t>
  </si>
  <si>
    <t>Predstavitev upravičenih in neupravičenih stroškov projekta</t>
  </si>
  <si>
    <t>FINANČNE OBVEZNOSTI - PREGLED ZADOLŽENOSTI VLAGATELJA PO LETIH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</si>
  <si>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</si>
  <si>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</si>
  <si>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</si>
  <si>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</si>
  <si>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</si>
  <si>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</si>
  <si>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</si>
  <si>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</si>
  <si>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</si>
  <si>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</si>
  <si>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</si>
  <si>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</si>
  <si>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</si>
  <si>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10 bianco menic</t>
  </si>
  <si>
    <t>Stanje finančnih obveznosti</t>
  </si>
  <si>
    <t>Stanje obstoječih finančnih obveznosti
(krediti, leasingi)</t>
  </si>
  <si>
    <t xml:space="preserve">Stanje zaprošenega posojila pri Skladu (SRRS) </t>
  </si>
  <si>
    <t>1. FINANČNA KONTRUKCIJA ZA PROJEKT - NAČRT PORABE SREDSTEV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</si>
  <si>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</si>
  <si>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</si>
  <si>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</si>
  <si>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</si>
  <si>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</si>
  <si>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</si>
  <si>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</si>
  <si>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</si>
  <si>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</si>
  <si>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</si>
  <si>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</si>
  <si>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</si>
  <si>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</si>
  <si>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</si>
  <si>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</si>
  <si>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</si>
  <si>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</si>
  <si>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</si>
  <si>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</si>
  <si>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</si>
  <si>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</si>
  <si>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</si>
  <si>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</si>
  <si>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</si>
  <si>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</si>
  <si>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</si>
  <si>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</si>
  <si>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</si>
  <si>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</si>
  <si>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</si>
  <si>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</si>
  <si>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</si>
  <si>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</si>
  <si>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PROJEKTA I (A+B)</t>
  </si>
  <si>
    <t>E. STROŠKI PROJEKTA II (A+B+C)</t>
  </si>
  <si>
    <t>Znesek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</si>
  <si>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</si>
  <si>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</si>
  <si>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</si>
  <si>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</si>
  <si>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</si>
  <si>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</si>
  <si>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</si>
  <si>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</si>
  <si>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</si>
  <si>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</si>
  <si>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</si>
  <si>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</si>
  <si>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NEPOVRTNA SREDSTVA</t>
  </si>
  <si>
    <t>1. Izplačilo nepovratnih sredstev</t>
  </si>
  <si>
    <t>E. SKUPAJ VIRI FINANCIRANJA (A+B+C+D)</t>
  </si>
  <si>
    <t>Kratka utemeljitev virov za zagotavljanje lastne udeležbe pri projektu</t>
  </si>
  <si>
    <t>3. NEPOVRATNA SREDSTVA ZA PROJEKT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</si>
  <si>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</si>
  <si>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Znesek</t>
  </si>
  <si>
    <t>A. OPREDMETENA OSNOVA SREDSTVA</t>
  </si>
  <si>
    <t>C. STROŠKI OBRATNIH SREDSTEV
(AOP 128 + 139)</t>
  </si>
  <si>
    <t>DENARNI TOK S PROJEKTOM V EUR</t>
  </si>
  <si>
    <t>Leto</t>
  </si>
  <si>
    <t>PRILIVI</t>
  </si>
  <si>
    <t>A. Letni prihodek</t>
  </si>
  <si>
    <t>B. Ostali prihodki</t>
  </si>
  <si>
    <t>C. Viri financiranja projekta</t>
  </si>
  <si>
    <t xml:space="preserve"> - lastna sredstva (npr. dokapitalizacija)</t>
  </si>
  <si>
    <t xml:space="preserve"> - posojila/krediti/leasingi</t>
  </si>
  <si>
    <t xml:space="preserve"> - nepovratna sredstva</t>
  </si>
  <si>
    <t>ODLIVI</t>
  </si>
  <si>
    <t>D. Investicijska vlaganja (tudi CAPEX)</t>
  </si>
  <si>
    <t>E. Stroški blaga, materiala in storitev</t>
  </si>
  <si>
    <t>F. Stroški dela</t>
  </si>
  <si>
    <t>G. Drugi poslovni in drugi odhodki</t>
  </si>
  <si>
    <t>H. Davki in prispevki</t>
  </si>
  <si>
    <t>I. Finančni odhodki obstoječih obveznosti</t>
  </si>
  <si>
    <t xml:space="preserve"> - obstoječe obveznosti (glavnice)</t>
  </si>
  <si>
    <t xml:space="preserve"> - obstoječe obveznosti (obresti)</t>
  </si>
  <si>
    <t>J. Finančni odhodki iz naslova financiranja projekta (virov financiranja naložbe)</t>
  </si>
  <si>
    <t xml:space="preserve"> - nove obveznosti (glavnice)</t>
  </si>
  <si>
    <t xml:space="preserve"> - nove obveznosti (obresti)</t>
  </si>
  <si>
    <t>Denarni tok (A+B+C-D-E-F-G-H-I-J)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</si>
  <si>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</si>
  <si>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</si>
  <si>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</si>
  <si>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</si>
  <si>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Fiksna obrestna mera</t>
  </si>
  <si>
    <t>6-mesečni EURIBOR s pribitkom</t>
  </si>
  <si>
    <t>AGRO INVEST 2022 - po pravilih državnih pomoči</t>
  </si>
  <si>
    <t>AGRO INVEST 2022 - izven pravil državnih pomoči</t>
  </si>
  <si>
    <t>AGRO DOPOLNILNE 2023</t>
  </si>
  <si>
    <t>AGRO ZEMLJA in GOZD 2023</t>
  </si>
  <si>
    <t>AGRO KMETIJSKA ZEMLJA 2023</t>
  </si>
  <si>
    <r>
      <t xml:space="preserve">Vlagatelj bo povečal obseg predelave oz. trženja za najmanj 15%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</si>
  <si>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najmanj 10%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</si>
  <si>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manj kot 10% </t>
    </r>
    <r>
      <rPr>
        <b/>
        <sz val="8"/>
        <color rgb="FF195728"/>
        <rFont val="Arial"/>
        <family val="2"/>
        <charset val="238"/>
      </rPr>
      <t> </t>
    </r>
  </si>
  <si>
    <t>Vlagatelj bo s projektom uvedel novo dejavnost na kmetijskem gospodarstvu oz. povečal ali izboljšal storitvene kapacitete</t>
  </si>
  <si>
    <t>Vlagatelj s projektom ne bo uvedel nove dejavnosti na kmetijskem gospodarstvu oz. povečal ali izboljšal storitvene kapacitete</t>
  </si>
  <si>
    <t>Prihodek na enoto vloženega dela je 50.000,01 EUR ali več</t>
  </si>
  <si>
    <t>Prihodek na enoto vloženega dela je od 35.000,01 EUR do 50.000,00 EUR</t>
  </si>
  <si>
    <t>Prihodek na enoto vloženega dela je od 20.000,01 EUR do 35.000,00 EUR</t>
  </si>
  <si>
    <t>Prihodek na enoto vloženega dela je od 10.000,0 EUR do 20.000,00 EUR</t>
  </si>
  <si>
    <t>Prihodek na enoto vloženega dela je 9.999,99 EUR ali manj</t>
  </si>
  <si>
    <t xml:space="preserve">S projektom se zmanjšujejo stroški na enoto proizvoda za najmanj 15% </t>
  </si>
  <si>
    <t xml:space="preserve">S projektom se zmanjšuje stroški na enoto proizvoda za najmanj 10% </t>
  </si>
  <si>
    <t xml:space="preserve">S projektom se zmanjšuje stroški na enoto proizvoda manj kot 10% </t>
  </si>
  <si>
    <t>Povečanje števila zapslenih na kmetijskem gospodarstvu</t>
  </si>
  <si>
    <t>Ohranjanje števila zaposlenih na kmetijskem gospodarstvu</t>
  </si>
  <si>
    <t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V kolikor boste stroške za ta projekt delno sofinancirali z nepovratnimi sredstvi, izpolnite tudi podatke o višini stroškov v tebeli 3, ki bodo delno ali v celoti sofinancirani z nepovranimi sredstvi, sicer podatkov ne vpisujte.</t>
  </si>
  <si>
    <t>Pretekla vlaganja v rabo v obnovljive vire energije (OVE) oz. izboljšanje energetske učinkovitosti vlagatelja (sončna elektrarna, … ) ter vlaganja v prilagoditve podnebnim spremembam (investicije v rastlinjake, oroševanje, namakanje, hladilnice, protitočne mreže, ...) in morebitna druga vlaganja v varstvo okolja in podnebja.</t>
  </si>
  <si>
    <t>Opišite morebitne že izvedene aktivnosti vlagatelja, ki vodijo v digitalizacijo (brezpapirno poslovanje, digitalno trženje, druga vlaganja v digitalizacijo, …).</t>
  </si>
  <si>
    <r>
      <rPr>
        <b/>
        <sz val="10"/>
        <color rgb="FFFF0000"/>
        <rFont val="Arial"/>
        <family val="2"/>
        <charset val="238"/>
      </rPr>
      <t xml:space="preserve">_dd_ /_mm_ / __llll__
</t>
    </r>
    <r>
      <rPr>
        <b/>
        <sz val="10"/>
        <color rgb="FF000000"/>
        <rFont val="Arial"/>
        <family val="2"/>
        <charset val="238"/>
      </rPr>
      <t xml:space="preserve">Stanje glavnice v EUR na presečni dan </t>
    </r>
  </si>
  <si>
    <t>Likvidnostno posojilo</t>
  </si>
  <si>
    <t>Opis poslovanja vlagatelja v zadnjem letu, stalne vire financiranja, stanje v panogi, kjer posluje vlagatelj</t>
  </si>
  <si>
    <t>Opišite razvojno usmerjenost ter dejavnosti razvoja vlagatelja v zadnjih 5 letih (investicije v tehnološko opremljenost, vlaganje v razvoj novih produktov…), pridobljene certifikate ter elemente inovativnosti vlagatelja</t>
  </si>
  <si>
    <t>Opis ekološke usmerjenosti vlagatelja (pojasnite ali imate nadzor nad onesnaževanjem, čista proizvodnja, obnovljivi viri, sodelovanje pri ekološko usmerjenem projektu…).</t>
  </si>
  <si>
    <t>NE</t>
  </si>
  <si>
    <t>Ali potrebujete za izvedbo projketa gradbeno dovoljenje?
Odgovorite z DA ali NE s pomočjo spustnega seznama.
V kolikor ste odgovorili z DA, obvezno priložite pravnomočno gradbeno dovoljenje preko EPO v zavihku »Priloga/Gradbeno dovoljenje«.</t>
  </si>
  <si>
    <t>Zneske izplačil nepovratnih sredstev vnesite v tistem letu (npr. 10.000 € v letu X), v katerem bo izpolnjen pogoj za nakazilo sredstev na vaš transakcijski račun. 
Istočano vnesite znesek v minus za vračilo nepovratnih sredstev (npr. vračilo SRRS -10.000 € v letu X).</t>
  </si>
  <si>
    <t>Vpliv projekta na blažitev podnebnih sprememb oz. k znižanju emisijam toplogrednih plinov(CO2) ter skladnost z načeli krožnega gospodarstva &amp; recikliranja.</t>
  </si>
  <si>
    <t>Pojasnite in utemeljite ali ste utrpeli negativne posledice zaradi agresije Rusije proti Ukrajini ter se soočili z nenadnim zmanjšanjem likvidnosti oz. se soočata z negativnimi posledicami zaradi energetske oziroma ukrajinske krize in draginje ter predložite dokazilo (lahko priložite npr. izpis AOP oz. letnega stroška energije pod druga dokazila)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</si>
</sst>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%"/>
    <numFmt numFmtId="166" formatCode="0_ ;\-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b/>
      <sz val="8.5"/>
      <color rgb="FF000000"/>
      <name val="Arial"/>
      <family val="2"/>
      <charset val="238"/>
    </font>
    <font>
      <b/>
      <sz val="8"/>
      <color rgb="FF19572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464646"/>
      <name val="Arial"/>
    </font>
    <font>
      <b/>
      <sz val="10"/>
      <color theme="2"/>
      <name val="Arial"/>
      <family val="2"/>
      <charset val="238"/>
    </font>
    <font>
      <sz val="10"/>
      <color theme="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D1CD"/>
        <bgColor indexed="64"/>
      </patternFill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404040"/>
      </left>
      <right style="medium">
        <color rgb="FF404040"/>
      </right>
      <top style="medium">
        <color rgb="FFFFFFFF"/>
      </top>
      <bottom style="medium">
        <color rgb="FFFFFFFF"/>
      </bottom>
      <diagonal/>
    </border>
    <border>
      <left style="medium">
        <color rgb="FF404040"/>
      </left>
      <right style="medium">
        <color rgb="FF404040"/>
      </right>
      <top/>
      <bottom style="medium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6" borderId="11" applyNumberFormat="0" applyFont="0" applyAlignment="0" applyProtection="0"/>
    <xf numFmtId="0" fontId="1" fillId="0" borderId="0"/>
    <xf numFmtId="0" fontId="23" fillId="0" borderId="0"/>
  </cellStyleXfs>
  <cellXfs count="307">
    <xf numFmtId="0" fontId="0" fillId="0" borderId="0" xfId="0"/>
    <xf numFmtId="0" fontId="3" fillId="0" borderId="0" xfId="0" applyFont="1"/>
    <xf numFmtId="0" fontId="4" fillId="5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/>
    <xf numFmtId="164" fontId="8" fillId="7" borderId="12" xfId="1" applyNumberFormat="1" applyFont="1" applyFill="1" applyBorder="1" applyAlignment="1" applyProtection="1"/>
    <xf numFmtId="9" fontId="8" fillId="7" borderId="12" xfId="2" applyFont="1" applyFill="1" applyBorder="1" applyAlignment="1" applyProtection="1">
      <alignment horizontal="center"/>
    </xf>
    <xf numFmtId="164" fontId="6" fillId="6" borderId="13" xfId="3" applyNumberFormat="1" applyFont="1" applyBorder="1" applyAlignment="1" applyProtection="1">
      <protection locked="0"/>
    </xf>
    <xf numFmtId="164" fontId="6" fillId="6" borderId="15" xfId="3" applyNumberFormat="1" applyFont="1" applyBorder="1" applyAlignment="1" applyProtection="1">
      <protection locked="0"/>
    </xf>
    <xf numFmtId="9" fontId="6" fillId="7" borderId="1" xfId="2" applyFont="1" applyFill="1" applyBorder="1" applyAlignment="1" applyProtection="1">
      <alignment horizontal="center"/>
    </xf>
    <xf numFmtId="164" fontId="6" fillId="7" borderId="1" xfId="1" applyNumberFormat="1" applyFont="1" applyFill="1" applyBorder="1" applyAlignment="1" applyProtection="1"/>
    <xf numFmtId="164" fontId="8" fillId="7" borderId="1" xfId="1" applyNumberFormat="1" applyFont="1" applyFill="1" applyBorder="1" applyAlignment="1" applyProtection="1"/>
    <xf numFmtId="164" fontId="8" fillId="7" borderId="2" xfId="1" applyNumberFormat="1" applyFont="1" applyFill="1" applyBorder="1" applyAlignment="1" applyProtection="1"/>
    <xf numFmtId="9" fontId="8" fillId="7" borderId="1" xfId="2" applyFont="1" applyFill="1" applyBorder="1" applyAlignment="1" applyProtection="1">
      <alignment horizontal="center"/>
    </xf>
    <xf numFmtId="164" fontId="6" fillId="6" borderId="16" xfId="3" applyNumberFormat="1" applyFont="1" applyBorder="1" applyAlignment="1" applyProtection="1">
      <protection locked="0"/>
    </xf>
    <xf numFmtId="0" fontId="8" fillId="0" borderId="0" xfId="0" applyFont="1"/>
    <xf numFmtId="164" fontId="8" fillId="7" borderId="7" xfId="1" applyNumberFormat="1" applyFont="1" applyFill="1" applyBorder="1" applyAlignment="1" applyProtection="1"/>
    <xf numFmtId="164" fontId="8" fillId="7" borderId="18" xfId="1" applyNumberFormat="1" applyFont="1" applyFill="1" applyBorder="1" applyAlignment="1" applyProtection="1"/>
    <xf numFmtId="9" fontId="8" fillId="7" borderId="7" xfId="2" applyFont="1" applyFill="1" applyBorder="1" applyAlignment="1" applyProtection="1">
      <alignment horizontal="center"/>
    </xf>
    <xf numFmtId="164" fontId="6" fillId="7" borderId="6" xfId="1" applyNumberFormat="1" applyFont="1" applyFill="1" applyBorder="1" applyAlignment="1" applyProtection="1"/>
    <xf numFmtId="164" fontId="6" fillId="6" borderId="30" xfId="3" applyNumberFormat="1" applyFont="1" applyBorder="1" applyAlignment="1" applyProtection="1">
      <protection locked="0"/>
    </xf>
    <xf numFmtId="164" fontId="10" fillId="6" borderId="15" xfId="3" applyNumberFormat="1" applyFont="1" applyBorder="1" applyAlignment="1" applyProtection="1">
      <protection locked="0"/>
    </xf>
    <xf numFmtId="164" fontId="8" fillId="7" borderId="28" xfId="1" applyNumberFormat="1" applyFont="1" applyFill="1" applyBorder="1" applyAlignment="1" applyProtection="1"/>
    <xf numFmtId="164" fontId="6" fillId="6" borderId="37" xfId="3" applyNumberFormat="1" applyFont="1" applyBorder="1" applyAlignment="1" applyProtection="1">
      <protection locked="0"/>
    </xf>
    <xf numFmtId="164" fontId="8" fillId="7" borderId="40" xfId="1" applyNumberFormat="1" applyFont="1" applyFill="1" applyBorder="1" applyAlignment="1" applyProtection="1"/>
    <xf numFmtId="164" fontId="8" fillId="7" borderId="42" xfId="1" applyNumberFormat="1" applyFont="1" applyFill="1" applyBorder="1" applyAlignment="1" applyProtection="1"/>
    <xf numFmtId="164" fontId="6" fillId="7" borderId="48" xfId="1" applyNumberFormat="1" applyFont="1" applyFill="1" applyBorder="1" applyAlignment="1" applyProtection="1"/>
    <xf numFmtId="164" fontId="8" fillId="7" borderId="5" xfId="1" applyNumberFormat="1" applyFont="1" applyFill="1" applyBorder="1" applyAlignment="1" applyProtection="1"/>
    <xf numFmtId="164" fontId="6" fillId="6" borderId="50" xfId="3" applyNumberFormat="1" applyFont="1" applyBorder="1" applyAlignment="1" applyProtection="1">
      <protection locked="0"/>
    </xf>
    <xf numFmtId="164" fontId="6" fillId="7" borderId="14" xfId="3" applyNumberFormat="1" applyFont="1" applyFill="1" applyBorder="1" applyAlignment="1" applyProtection="1"/>
    <xf numFmtId="164" fontId="6" fillId="7" borderId="30" xfId="3" applyNumberFormat="1" applyFont="1" applyFill="1" applyBorder="1" applyAlignment="1" applyProtection="1"/>
    <xf numFmtId="0" fontId="14" fillId="0" borderId="0" xfId="0" applyFont="1"/>
    <xf numFmtId="0" fontId="0" fillId="0" borderId="0" xfId="0" applyAlignment="1">
      <alignment horizontal="center"/>
    </xf>
    <xf numFmtId="0" fontId="6" fillId="7" borderId="4" xfId="3" applyFont="1" applyFill="1" applyBorder="1" applyAlignment="1" applyProtection="1">
      <alignment horizontal="left"/>
    </xf>
    <xf numFmtId="0" fontId="9" fillId="7" borderId="32" xfId="3" applyFont="1" applyFill="1" applyBorder="1" applyAlignment="1" applyProtection="1">
      <alignment horizontal="left" vertical="center"/>
    </xf>
    <xf numFmtId="0" fontId="9" fillId="7" borderId="51" xfId="3" applyFont="1" applyFill="1" applyBorder="1" applyAlignment="1" applyProtection="1">
      <alignment horizontal="left" vertical="center"/>
    </xf>
    <xf numFmtId="0" fontId="20" fillId="0" borderId="0" xfId="0" applyFont="1"/>
    <xf numFmtId="0" fontId="21" fillId="0" borderId="0" xfId="0" applyFont="1"/>
    <xf numFmtId="0" fontId="6" fillId="0" borderId="0" xfId="0" applyFont="1" applyAlignment="1">
      <alignment horizontal="center"/>
    </xf>
    <xf numFmtId="164" fontId="8" fillId="7" borderId="61" xfId="1" applyNumberFormat="1" applyFont="1" applyFill="1" applyBorder="1" applyAlignment="1" applyProtection="1"/>
    <xf numFmtId="9" fontId="8" fillId="7" borderId="1" xfId="2" applyFont="1" applyFill="1" applyBorder="1" applyAlignment="1" applyProtection="1"/>
    <xf numFmtId="9" fontId="6" fillId="7" borderId="1" xfId="2" applyFont="1" applyFill="1" applyBorder="1" applyAlignment="1" applyProtection="1"/>
    <xf numFmtId="9" fontId="8" fillId="7" borderId="7" xfId="2" applyFont="1" applyFill="1" applyBorder="1" applyAlignment="1" applyProtection="1"/>
    <xf numFmtId="9" fontId="8" fillId="7" borderId="12" xfId="2" applyFont="1" applyFill="1" applyBorder="1" applyAlignment="1" applyProtection="1"/>
    <xf numFmtId="164" fontId="8" fillId="7" borderId="26" xfId="1" applyNumberFormat="1" applyFont="1" applyFill="1" applyBorder="1" applyAlignment="1" applyProtection="1"/>
    <xf numFmtId="164" fontId="8" fillId="7" borderId="15" xfId="3" applyNumberFormat="1" applyFont="1" applyFill="1" applyBorder="1" applyAlignment="1" applyProtection="1"/>
    <xf numFmtId="164" fontId="10" fillId="6" borderId="14" xfId="3" applyNumberFormat="1" applyFont="1" applyBorder="1" applyAlignment="1" applyProtection="1">
      <protection locked="0"/>
    </xf>
    <xf numFmtId="164" fontId="10" fillId="6" borderId="30" xfId="3" applyNumberFormat="1" applyFont="1" applyBorder="1" applyAlignment="1" applyProtection="1">
      <protection locked="0"/>
    </xf>
    <xf numFmtId="164" fontId="10" fillId="6" borderId="29" xfId="3" applyNumberFormat="1" applyFont="1" applyBorder="1" applyAlignment="1" applyProtection="1">
      <protection locked="0"/>
    </xf>
    <xf numFmtId="164" fontId="10" fillId="6" borderId="37" xfId="3" applyNumberFormat="1" applyFont="1" applyBorder="1" applyAlignment="1" applyProtection="1">
      <protection locked="0"/>
    </xf>
    <xf numFmtId="164" fontId="10" fillId="6" borderId="53" xfId="3" applyNumberFormat="1" applyFont="1" applyBorder="1" applyAlignment="1" applyProtection="1">
      <protection locked="0"/>
    </xf>
    <xf numFmtId="164" fontId="10" fillId="6" borderId="38" xfId="3" applyNumberFormat="1" applyFont="1" applyBorder="1" applyAlignment="1" applyProtection="1">
      <protection locked="0"/>
    </xf>
    <xf numFmtId="164" fontId="10" fillId="7" borderId="53" xfId="3" applyNumberFormat="1" applyFont="1" applyFill="1" applyBorder="1" applyAlignment="1" applyProtection="1"/>
    <xf numFmtId="164" fontId="10" fillId="7" borderId="38" xfId="3" applyNumberFormat="1" applyFont="1" applyFill="1" applyBorder="1" applyAlignment="1" applyProtection="1"/>
    <xf numFmtId="164" fontId="6" fillId="7" borderId="63" xfId="1" applyNumberFormat="1" applyFont="1" applyFill="1" applyBorder="1" applyAlignment="1" applyProtection="1"/>
    <xf numFmtId="0" fontId="9" fillId="7" borderId="19" xfId="3" applyFont="1" applyFill="1" applyBorder="1" applyAlignment="1" applyProtection="1"/>
    <xf numFmtId="0" fontId="18" fillId="7" borderId="32" xfId="3" applyFont="1" applyFill="1" applyBorder="1" applyAlignment="1" applyProtection="1">
      <alignment horizontal="left" vertical="center" wrapText="1" readingOrder="1"/>
    </xf>
    <xf numFmtId="0" fontId="18" fillId="7" borderId="32" xfId="3" applyFont="1" applyFill="1" applyBorder="1" applyAlignment="1" applyProtection="1">
      <alignment vertical="center" wrapText="1"/>
    </xf>
    <xf numFmtId="0" fontId="18" fillId="7" borderId="51" xfId="3" applyFont="1" applyFill="1" applyBorder="1" applyAlignment="1" applyProtection="1">
      <alignment vertical="center" wrapText="1"/>
    </xf>
    <xf numFmtId="164" fontId="10" fillId="7" borderId="37" xfId="3" applyNumberFormat="1" applyFont="1" applyFill="1" applyBorder="1" applyAlignment="1" applyProtection="1"/>
    <xf numFmtId="165" fontId="10" fillId="6" borderId="15" xfId="2" applyNumberFormat="1" applyFont="1" applyFill="1" applyBorder="1" applyAlignment="1" applyProtection="1">
      <alignment horizontal="center"/>
      <protection locked="0"/>
    </xf>
    <xf numFmtId="164" fontId="10" fillId="6" borderId="15" xfId="3" applyNumberFormat="1" applyFont="1" applyBorder="1" applyAlignment="1" applyProtection="1">
      <alignment horizontal="left"/>
      <protection locked="0"/>
    </xf>
    <xf numFmtId="14" fontId="10" fillId="6" borderId="15" xfId="3" applyNumberFormat="1" applyFont="1" applyBorder="1" applyAlignment="1" applyProtection="1">
      <alignment horizontal="left"/>
      <protection locked="0"/>
    </xf>
    <xf numFmtId="14" fontId="10" fillId="6" borderId="15" xfId="3" applyNumberFormat="1" applyFont="1" applyBorder="1" applyAlignment="1" applyProtection="1">
      <alignment horizontal="center"/>
      <protection locked="0"/>
    </xf>
    <xf numFmtId="164" fontId="10" fillId="6" borderId="35" xfId="3" applyNumberFormat="1" applyFont="1" applyBorder="1" applyAlignment="1" applyProtection="1">
      <protection locked="0"/>
    </xf>
    <xf numFmtId="2" fontId="10" fillId="7" borderId="12" xfId="3" applyNumberFormat="1" applyFont="1" applyFill="1" applyBorder="1" applyAlignment="1" applyProtection="1"/>
    <xf numFmtId="164" fontId="6" fillId="7" borderId="65" xfId="1" applyNumberFormat="1" applyFont="1" applyFill="1" applyBorder="1" applyAlignment="1" applyProtection="1"/>
    <xf numFmtId="164" fontId="10" fillId="6" borderId="68" xfId="3" applyNumberFormat="1" applyFont="1" applyBorder="1" applyAlignment="1" applyProtection="1">
      <protection locked="0"/>
    </xf>
    <xf numFmtId="164" fontId="10" fillId="6" borderId="0" xfId="3" applyNumberFormat="1" applyFont="1" applyBorder="1" applyAlignment="1" applyProtection="1">
      <protection locked="0"/>
    </xf>
    <xf numFmtId="164" fontId="10" fillId="6" borderId="69" xfId="3" applyNumberFormat="1" applyFont="1" applyBorder="1" applyAlignment="1" applyProtection="1">
      <protection locked="0"/>
    </xf>
    <xf numFmtId="164" fontId="10" fillId="6" borderId="70" xfId="3" applyNumberFormat="1" applyFont="1" applyBorder="1" applyAlignment="1" applyProtection="1">
      <protection locked="0"/>
    </xf>
    <xf numFmtId="164" fontId="10" fillId="6" borderId="3" xfId="3" applyNumberFormat="1" applyFont="1" applyBorder="1" applyAlignment="1" applyProtection="1">
      <protection locked="0"/>
    </xf>
    <xf numFmtId="164" fontId="10" fillId="6" borderId="71" xfId="3" applyNumberFormat="1" applyFont="1" applyBorder="1" applyAlignment="1" applyProtection="1">
      <protection locked="0"/>
    </xf>
    <xf numFmtId="165" fontId="10" fillId="6" borderId="68" xfId="2" applyNumberFormat="1" applyFont="1" applyFill="1" applyBorder="1" applyAlignment="1" applyProtection="1">
      <alignment horizontal="center"/>
      <protection locked="0"/>
    </xf>
    <xf numFmtId="164" fontId="10" fillId="6" borderId="68" xfId="3" applyNumberFormat="1" applyFont="1" applyBorder="1" applyAlignment="1" applyProtection="1">
      <alignment horizontal="left"/>
      <protection locked="0"/>
    </xf>
    <xf numFmtId="14" fontId="10" fillId="6" borderId="68" xfId="3" applyNumberFormat="1" applyFont="1" applyBorder="1" applyAlignment="1" applyProtection="1">
      <alignment horizontal="left"/>
      <protection locked="0"/>
    </xf>
    <xf numFmtId="14" fontId="10" fillId="6" borderId="68" xfId="3" applyNumberFormat="1" applyFont="1" applyBorder="1" applyAlignment="1" applyProtection="1">
      <alignment horizontal="center"/>
      <protection locked="0"/>
    </xf>
    <xf numFmtId="164" fontId="10" fillId="6" borderId="72" xfId="3" applyNumberFormat="1" applyFont="1" applyBorder="1" applyAlignment="1" applyProtection="1">
      <protection locked="0"/>
    </xf>
    <xf numFmtId="164" fontId="8" fillId="7" borderId="73" xfId="3" applyNumberFormat="1" applyFont="1" applyFill="1" applyBorder="1" applyAlignment="1" applyProtection="1"/>
    <xf numFmtId="164" fontId="7" fillId="7" borderId="74" xfId="3" applyNumberFormat="1" applyFont="1" applyFill="1" applyBorder="1" applyAlignment="1" applyProtection="1"/>
    <xf numFmtId="164" fontId="8" fillId="7" borderId="60" xfId="3" applyNumberFormat="1" applyFont="1" applyFill="1" applyBorder="1" applyAlignment="1" applyProtection="1"/>
    <xf numFmtId="164" fontId="8" fillId="7" borderId="75" xfId="3" applyNumberFormat="1" applyFont="1" applyFill="1" applyBorder="1" applyAlignment="1" applyProtection="1"/>
    <xf numFmtId="14" fontId="10" fillId="6" borderId="1" xfId="3" applyNumberFormat="1" applyFont="1" applyBorder="1" applyAlignment="1" applyProtection="1">
      <alignment horizontal="center"/>
      <protection locked="0"/>
    </xf>
    <xf numFmtId="164" fontId="10" fillId="6" borderId="1" xfId="3" applyNumberFormat="1" applyFont="1" applyBorder="1" applyAlignment="1" applyProtection="1">
      <alignment horizontal="right"/>
      <protection locked="0"/>
    </xf>
    <xf numFmtId="164" fontId="10" fillId="6" borderId="1" xfId="3" applyNumberFormat="1" applyFont="1" applyBorder="1" applyAlignment="1" applyProtection="1">
      <protection locked="0"/>
    </xf>
    <xf numFmtId="3" fontId="6" fillId="7" borderId="1" xfId="3" applyNumberFormat="1" applyFont="1" applyFill="1" applyBorder="1" applyAlignment="1" applyProtection="1"/>
    <xf numFmtId="3" fontId="6" fillId="7" borderId="28" xfId="3" applyNumberFormat="1" applyFont="1" applyFill="1" applyBorder="1" applyAlignment="1" applyProtection="1"/>
    <xf numFmtId="0" fontId="16" fillId="7" borderId="27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/>
    </xf>
    <xf numFmtId="0" fontId="16" fillId="0" borderId="27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8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67" xfId="0" applyFont="1" applyBorder="1" applyAlignment="1">
      <alignment vertical="center" wrapText="1"/>
    </xf>
    <xf numFmtId="0" fontId="6" fillId="7" borderId="27" xfId="0" applyFont="1" applyFill="1" applyBorder="1" applyAlignment="1">
      <alignment horizontal="left" vertical="center" wrapText="1"/>
    </xf>
    <xf numFmtId="0" fontId="13" fillId="7" borderId="27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6" fillId="7" borderId="27" xfId="4" applyFont="1" applyFill="1" applyBorder="1" applyAlignment="1">
      <alignment horizontal="left" wrapText="1"/>
    </xf>
    <xf numFmtId="0" fontId="8" fillId="7" borderId="27" xfId="4" applyFont="1" applyFill="1" applyBorder="1" applyAlignment="1">
      <alignment horizontal="left" wrapText="1"/>
    </xf>
    <xf numFmtId="0" fontId="8" fillId="7" borderId="64" xfId="4" applyFont="1" applyFill="1" applyBorder="1" applyAlignment="1">
      <alignment horizontal="left" wrapText="1"/>
    </xf>
    <xf numFmtId="0" fontId="0" fillId="7" borderId="43" xfId="0" applyFill="1" applyBorder="1"/>
    <xf numFmtId="0" fontId="0" fillId="7" borderId="0" xfId="0" applyFill="1"/>
    <xf numFmtId="0" fontId="22" fillId="7" borderId="44" xfId="0" applyFont="1" applyFill="1" applyBorder="1"/>
    <xf numFmtId="0" fontId="25" fillId="7" borderId="43" xfId="0" applyFont="1" applyFill="1" applyBorder="1" applyAlignment="1">
      <alignment wrapText="1"/>
    </xf>
    <xf numFmtId="0" fontId="8" fillId="7" borderId="0" xfId="0" applyFont="1" applyFill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7" borderId="43" xfId="4" applyFont="1" applyFill="1" applyBorder="1" applyAlignment="1">
      <alignment vertical="center" wrapText="1"/>
    </xf>
    <xf numFmtId="0" fontId="8" fillId="7" borderId="0" xfId="4" applyFont="1" applyFill="1" applyAlignment="1">
      <alignment vertical="center" wrapText="1"/>
    </xf>
    <xf numFmtId="14" fontId="8" fillId="7" borderId="1" xfId="4" applyNumberFormat="1" applyFont="1" applyFill="1" applyBorder="1" applyAlignment="1">
      <alignment horizontal="center" vertical="center" wrapText="1"/>
    </xf>
    <xf numFmtId="0" fontId="0" fillId="7" borderId="46" xfId="0" applyFill="1" applyBorder="1"/>
    <xf numFmtId="0" fontId="0" fillId="7" borderId="66" xfId="0" applyFill="1" applyBorder="1"/>
    <xf numFmtId="164" fontId="0" fillId="7" borderId="66" xfId="0" applyNumberFormat="1" applyFill="1" applyBorder="1"/>
    <xf numFmtId="3" fontId="0" fillId="7" borderId="66" xfId="0" applyNumberFormat="1" applyFill="1" applyBorder="1"/>
    <xf numFmtId="3" fontId="0" fillId="7" borderId="67" xfId="0" applyNumberFormat="1" applyFill="1" applyBorder="1"/>
    <xf numFmtId="164" fontId="10" fillId="6" borderId="76" xfId="3" applyNumberFormat="1" applyFont="1" applyBorder="1" applyAlignment="1" applyProtection="1">
      <alignment horizontal="left"/>
      <protection locked="0"/>
    </xf>
    <xf numFmtId="164" fontId="10" fillId="6" borderId="77" xfId="3" applyNumberFormat="1" applyFont="1" applyBorder="1" applyAlignment="1" applyProtection="1">
      <alignment horizontal="left"/>
      <protection locked="0"/>
    </xf>
    <xf numFmtId="164" fontId="6" fillId="6" borderId="11" xfId="3" applyNumberFormat="1" applyFont="1" applyAlignment="1" applyProtection="1">
      <protection locked="0"/>
    </xf>
    <xf numFmtId="164" fontId="6" fillId="6" borderId="78" xfId="3" applyNumberFormat="1" applyFont="1" applyBorder="1" applyAlignment="1" applyProtection="1">
      <protection locked="0"/>
    </xf>
    <xf numFmtId="164" fontId="8" fillId="7" borderId="78" xfId="3" applyNumberFormat="1" applyFont="1" applyFill="1" applyBorder="1" applyAlignment="1" applyProtection="1"/>
    <xf numFmtId="0" fontId="10" fillId="7" borderId="27" xfId="0" applyFont="1" applyFill="1" applyBorder="1"/>
    <xf numFmtId="0" fontId="8" fillId="7" borderId="27" xfId="4" applyFont="1" applyFill="1" applyBorder="1" applyAlignment="1">
      <alignment wrapText="1"/>
    </xf>
    <xf numFmtId="0" fontId="8" fillId="7" borderId="2" xfId="4" applyFont="1" applyFill="1" applyBorder="1" applyAlignment="1">
      <alignment horizontal="center" wrapText="1"/>
    </xf>
    <xf numFmtId="0" fontId="8" fillId="7" borderId="1" xfId="4" applyFont="1" applyFill="1" applyBorder="1" applyAlignment="1">
      <alignment horizontal="center" wrapText="1"/>
    </xf>
    <xf numFmtId="0" fontId="8" fillId="7" borderId="5" xfId="4" applyFont="1" applyFill="1" applyBorder="1" applyAlignment="1">
      <alignment horizontal="center" wrapText="1"/>
    </xf>
    <xf numFmtId="0" fontId="13" fillId="7" borderId="28" xfId="4" applyFont="1" applyFill="1" applyBorder="1" applyAlignment="1">
      <alignment horizontal="center" wrapText="1"/>
    </xf>
    <xf numFmtId="0" fontId="8" fillId="7" borderId="25" xfId="4" applyFont="1" applyFill="1" applyBorder="1" applyAlignment="1">
      <alignment horizontal="left" wrapText="1"/>
    </xf>
    <xf numFmtId="0" fontId="8" fillId="7" borderId="1" xfId="4" quotePrefix="1" applyFont="1" applyFill="1" applyBorder="1" applyAlignment="1">
      <alignment horizontal="center" wrapText="1"/>
    </xf>
    <xf numFmtId="0" fontId="10" fillId="7" borderId="27" xfId="4" applyFont="1" applyFill="1" applyBorder="1" applyAlignment="1">
      <alignment horizontal="left" wrapText="1"/>
    </xf>
    <xf numFmtId="0" fontId="10" fillId="7" borderId="1" xfId="5" quotePrefix="1" applyFont="1" applyFill="1" applyBorder="1" applyAlignment="1">
      <alignment horizontal="center" vertical="center" wrapText="1"/>
    </xf>
    <xf numFmtId="0" fontId="10" fillId="7" borderId="2" xfId="4" applyFont="1" applyFill="1" applyBorder="1" applyAlignment="1">
      <alignment horizontal="center" wrapText="1"/>
    </xf>
    <xf numFmtId="0" fontId="10" fillId="7" borderId="3" xfId="4" applyFont="1" applyFill="1" applyBorder="1" applyAlignment="1">
      <alignment horizontal="center" wrapText="1"/>
    </xf>
    <xf numFmtId="0" fontId="6" fillId="7" borderId="1" xfId="4" applyFont="1" applyFill="1" applyBorder="1" applyAlignment="1">
      <alignment horizontal="center" wrapText="1"/>
    </xf>
    <xf numFmtId="0" fontId="10" fillId="7" borderId="1" xfId="4" applyFont="1" applyFill="1" applyBorder="1" applyAlignment="1">
      <alignment horizontal="center" wrapText="1"/>
    </xf>
    <xf numFmtId="0" fontId="8" fillId="7" borderId="39" xfId="4" applyFont="1" applyFill="1" applyBorder="1" applyAlignment="1">
      <alignment horizontal="left" wrapText="1"/>
    </xf>
    <xf numFmtId="0" fontId="8" fillId="7" borderId="32" xfId="4" applyFont="1" applyFill="1" applyBorder="1" applyAlignment="1">
      <alignment horizontal="center" wrapText="1"/>
    </xf>
    <xf numFmtId="0" fontId="8" fillId="7" borderId="41" xfId="4" applyFont="1" applyFill="1" applyBorder="1" applyAlignment="1">
      <alignment horizontal="left" wrapText="1"/>
    </xf>
    <xf numFmtId="0" fontId="8" fillId="7" borderId="60" xfId="4" applyFont="1" applyFill="1" applyBorder="1" applyAlignment="1">
      <alignment horizontal="center" wrapText="1"/>
    </xf>
    <xf numFmtId="0" fontId="8" fillId="7" borderId="3" xfId="4" applyFont="1" applyFill="1" applyBorder="1" applyAlignment="1">
      <alignment horizontal="center" wrapText="1"/>
    </xf>
    <xf numFmtId="0" fontId="6" fillId="7" borderId="25" xfId="4" applyFont="1" applyFill="1" applyBorder="1" applyAlignment="1">
      <alignment horizontal="left" wrapText="1"/>
    </xf>
    <xf numFmtId="0" fontId="6" fillId="7" borderId="3" xfId="4" applyFont="1" applyFill="1" applyBorder="1" applyAlignment="1">
      <alignment horizontal="center" wrapText="1"/>
    </xf>
    <xf numFmtId="0" fontId="6" fillId="7" borderId="3" xfId="4" applyFont="1" applyFill="1" applyBorder="1" applyAlignment="1">
      <alignment horizontal="left" wrapText="1"/>
    </xf>
    <xf numFmtId="0" fontId="7" fillId="7" borderId="43" xfId="0" applyFont="1" applyFill="1" applyBorder="1"/>
    <xf numFmtId="0" fontId="7" fillId="7" borderId="0" xfId="0" applyFont="1" applyFill="1" applyAlignment="1">
      <alignment horizontal="center"/>
    </xf>
    <xf numFmtId="164" fontId="7" fillId="7" borderId="0" xfId="0" applyNumberFormat="1" applyFont="1" applyFill="1"/>
    <xf numFmtId="0" fontId="6" fillId="7" borderId="0" xfId="0" applyFont="1" applyFill="1"/>
    <xf numFmtId="164" fontId="7" fillId="7" borderId="44" xfId="0" applyNumberFormat="1" applyFont="1" applyFill="1" applyBorder="1"/>
    <xf numFmtId="0" fontId="18" fillId="7" borderId="0" xfId="0" applyFont="1" applyFill="1" applyAlignment="1">
      <alignment wrapText="1"/>
    </xf>
    <xf numFmtId="0" fontId="18" fillId="7" borderId="44" xfId="0" applyFont="1" applyFill="1" applyBorder="1" applyAlignment="1">
      <alignment wrapText="1"/>
    </xf>
    <xf numFmtId="0" fontId="10" fillId="7" borderId="25" xfId="0" applyFont="1" applyFill="1" applyBorder="1" applyAlignment="1">
      <alignment vertical="center" wrapText="1"/>
    </xf>
    <xf numFmtId="0" fontId="10" fillId="7" borderId="32" xfId="0" applyFont="1" applyFill="1" applyBorder="1" applyAlignment="1">
      <alignment horizontal="center" wrapText="1"/>
    </xf>
    <xf numFmtId="0" fontId="8" fillId="7" borderId="6" xfId="4" applyFont="1" applyFill="1" applyBorder="1" applyAlignment="1">
      <alignment horizontal="center" wrapText="1"/>
    </xf>
    <xf numFmtId="164" fontId="8" fillId="7" borderId="1" xfId="4" applyNumberFormat="1" applyFont="1" applyFill="1" applyBorder="1" applyAlignment="1">
      <alignment horizontal="right" wrapText="1"/>
    </xf>
    <xf numFmtId="164" fontId="6" fillId="7" borderId="1" xfId="4" applyNumberFormat="1" applyFont="1" applyFill="1" applyBorder="1" applyAlignment="1">
      <alignment horizontal="right" wrapText="1"/>
    </xf>
    <xf numFmtId="164" fontId="8" fillId="7" borderId="7" xfId="4" applyNumberFormat="1" applyFont="1" applyFill="1" applyBorder="1" applyAlignment="1">
      <alignment horizontal="right" wrapText="1"/>
    </xf>
    <xf numFmtId="164" fontId="8" fillId="7" borderId="12" xfId="4" applyNumberFormat="1" applyFont="1" applyFill="1" applyBorder="1" applyAlignment="1">
      <alignment horizontal="right" wrapText="1"/>
    </xf>
    <xf numFmtId="0" fontId="8" fillId="7" borderId="43" xfId="4" applyFont="1" applyFill="1" applyBorder="1" applyAlignment="1">
      <alignment horizontal="left" wrapText="1"/>
    </xf>
    <xf numFmtId="0" fontId="8" fillId="7" borderId="0" xfId="4" applyFont="1" applyFill="1" applyAlignment="1">
      <alignment horizontal="center" wrapText="1"/>
    </xf>
    <xf numFmtId="0" fontId="8" fillId="7" borderId="0" xfId="4" applyFont="1" applyFill="1" applyAlignment="1">
      <alignment horizontal="left" wrapText="1"/>
    </xf>
    <xf numFmtId="0" fontId="7" fillId="7" borderId="0" xfId="4" applyFont="1" applyFill="1" applyAlignment="1">
      <alignment vertical="center" wrapText="1"/>
    </xf>
    <xf numFmtId="0" fontId="7" fillId="7" borderId="44" xfId="4" applyFont="1" applyFill="1" applyBorder="1" applyAlignment="1">
      <alignment vertical="center" wrapText="1"/>
    </xf>
    <xf numFmtId="0" fontId="9" fillId="7" borderId="59" xfId="4" applyFont="1" applyFill="1" applyBorder="1" applyAlignment="1">
      <alignment wrapText="1"/>
    </xf>
    <xf numFmtId="0" fontId="9" fillId="7" borderId="46" xfId="4" applyFont="1" applyFill="1" applyBorder="1" applyAlignment="1">
      <alignment horizontal="center" wrapText="1"/>
    </xf>
    <xf numFmtId="0" fontId="9" fillId="7" borderId="46" xfId="4" applyFont="1" applyFill="1" applyBorder="1" applyAlignment="1">
      <alignment wrapText="1"/>
    </xf>
    <xf numFmtId="0" fontId="24" fillId="7" borderId="46" xfId="4" applyFont="1" applyFill="1" applyBorder="1" applyAlignment="1">
      <alignment vertical="center" wrapText="1"/>
    </xf>
    <xf numFmtId="0" fontId="7" fillId="7" borderId="46" xfId="4" applyFont="1" applyFill="1" applyBorder="1" applyAlignment="1">
      <alignment horizontal="center" wrapText="1"/>
    </xf>
    <xf numFmtId="0" fontId="7" fillId="7" borderId="47" xfId="4" applyFont="1" applyFill="1" applyBorder="1" applyAlignment="1">
      <alignment horizontal="center" wrapText="1"/>
    </xf>
    <xf numFmtId="164" fontId="10" fillId="6" borderId="11" xfId="3" applyNumberFormat="1" applyFont="1" applyAlignment="1" applyProtection="1">
      <protection locked="0"/>
    </xf>
    <xf numFmtId="164" fontId="10" fillId="7" borderId="11" xfId="3" applyNumberFormat="1" applyFont="1" applyFill="1" applyAlignment="1" applyProtection="1"/>
    <xf numFmtId="2" fontId="10" fillId="7" borderId="42" xfId="3" applyNumberFormat="1" applyFont="1" applyFill="1" applyBorder="1" applyAlignment="1" applyProtection="1"/>
    <xf numFmtId="0" fontId="8" fillId="7" borderId="27" xfId="0" applyFont="1" applyFill="1" applyBorder="1"/>
    <xf numFmtId="0" fontId="8" fillId="7" borderId="1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10" fillId="7" borderId="52" xfId="4" applyFont="1" applyFill="1" applyBorder="1" applyAlignment="1">
      <alignment horizontal="left" wrapText="1"/>
    </xf>
    <xf numFmtId="0" fontId="6" fillId="7" borderId="62" xfId="4" applyFont="1" applyFill="1" applyBorder="1" applyAlignment="1">
      <alignment horizontal="left" wrapText="1"/>
    </xf>
    <xf numFmtId="0" fontId="6" fillId="7" borderId="45" xfId="4" applyFont="1" applyFill="1" applyBorder="1" applyAlignment="1">
      <alignment horizontal="left" wrapText="1"/>
    </xf>
    <xf numFmtId="0" fontId="10" fillId="7" borderId="52" xfId="0" applyFont="1" applyFill="1" applyBorder="1" applyAlignment="1">
      <alignment vertical="center" wrapText="1"/>
    </xf>
    <xf numFmtId="0" fontId="10" fillId="7" borderId="64" xfId="0" applyFont="1" applyFill="1" applyBorder="1" applyAlignment="1">
      <alignment vertical="center" wrapText="1"/>
    </xf>
    <xf numFmtId="0" fontId="10" fillId="7" borderId="45" xfId="0" applyFont="1" applyFill="1" applyBorder="1" applyAlignment="1">
      <alignment horizontal="left" vertical="center" wrapText="1"/>
    </xf>
    <xf numFmtId="0" fontId="10" fillId="7" borderId="31" xfId="0" applyFont="1" applyFill="1" applyBorder="1" applyAlignment="1">
      <alignment horizontal="left" vertical="center" wrapText="1"/>
    </xf>
    <xf numFmtId="164" fontId="7" fillId="7" borderId="0" xfId="3" applyNumberFormat="1" applyFont="1" applyFill="1" applyBorder="1" applyAlignment="1" applyProtection="1"/>
    <xf numFmtId="0" fontId="8" fillId="7" borderId="57" xfId="4" applyFont="1" applyFill="1" applyBorder="1" applyAlignment="1">
      <alignment wrapText="1"/>
    </xf>
    <xf numFmtId="0" fontId="8" fillId="7" borderId="4" xfId="4" applyFont="1" applyFill="1" applyBorder="1" applyAlignment="1">
      <alignment wrapText="1"/>
    </xf>
    <xf numFmtId="0" fontId="7" fillId="7" borderId="4" xfId="4" applyFont="1" applyFill="1" applyBorder="1" applyAlignment="1">
      <alignment horizontal="left" wrapText="1"/>
    </xf>
    <xf numFmtId="0" fontId="7" fillId="7" borderId="54" xfId="4" applyFont="1" applyFill="1" applyBorder="1" applyAlignment="1">
      <alignment horizontal="left" wrapText="1"/>
    </xf>
    <xf numFmtId="0" fontId="8" fillId="7" borderId="0" xfId="4" applyFont="1" applyFill="1" applyAlignment="1">
      <alignment wrapText="1"/>
    </xf>
    <xf numFmtId="0" fontId="7" fillId="7" borderId="0" xfId="4" applyFont="1" applyFill="1" applyAlignment="1">
      <alignment horizontal="left" wrapText="1"/>
    </xf>
    <xf numFmtId="0" fontId="8" fillId="7" borderId="43" xfId="4" applyFont="1" applyFill="1" applyBorder="1" applyAlignment="1">
      <alignment wrapText="1"/>
    </xf>
    <xf numFmtId="0" fontId="13" fillId="7" borderId="1" xfId="4" applyFont="1" applyFill="1" applyBorder="1" applyAlignment="1">
      <alignment horizontal="center" wrapText="1"/>
    </xf>
    <xf numFmtId="164" fontId="10" fillId="7" borderId="1" xfId="3" applyNumberFormat="1" applyFont="1" applyFill="1" applyBorder="1" applyAlignment="1" applyProtection="1">
      <alignment horizontal="left"/>
    </xf>
    <xf numFmtId="14" fontId="10" fillId="7" borderId="1" xfId="3" applyNumberFormat="1" applyFont="1" applyFill="1" applyBorder="1" applyAlignment="1" applyProtection="1">
      <alignment horizontal="left"/>
    </xf>
    <xf numFmtId="0" fontId="26" fillId="0" borderId="28" xfId="0" applyFont="1" applyBorder="1" applyAlignment="1">
      <alignment vertical="center" wrapText="1"/>
    </xf>
    <xf numFmtId="166" fontId="13" fillId="6" borderId="1" xfId="3" applyNumberFormat="1" applyFont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>
      <alignment horizontal="center" vertical="center" wrapText="1"/>
    </xf>
    <xf numFmtId="164" fontId="13" fillId="6" borderId="1" xfId="3" applyNumberFormat="1" applyFont="1" applyBorder="1" applyAlignment="1" applyProtection="1">
      <alignment horizontal="center" vertical="center" wrapText="1"/>
      <protection locked="0"/>
    </xf>
    <xf numFmtId="10" fontId="27" fillId="7" borderId="0" xfId="0" applyNumberFormat="1" applyFont="1" applyFill="1" applyAlignment="1">
      <alignment horizontal="center" vertical="center" wrapText="1"/>
    </xf>
    <xf numFmtId="165" fontId="10" fillId="6" borderId="1" xfId="2" applyNumberFormat="1" applyFont="1" applyFill="1" applyBorder="1" applyAlignment="1" applyProtection="1">
      <alignment horizontal="center"/>
      <protection locked="0"/>
    </xf>
    <xf numFmtId="164" fontId="8" fillId="7" borderId="1" xfId="4" applyNumberFormat="1" applyFont="1" applyFill="1" applyBorder="1" applyAlignment="1">
      <alignment wrapText="1"/>
    </xf>
    <xf numFmtId="164" fontId="6" fillId="7" borderId="3" xfId="3" applyNumberFormat="1" applyFont="1" applyFill="1" applyBorder="1" applyAlignment="1" applyProtection="1">
      <alignment vertical="center"/>
    </xf>
    <xf numFmtId="164" fontId="28" fillId="7" borderId="3" xfId="3" applyNumberFormat="1" applyFont="1" applyFill="1" applyBorder="1" applyAlignment="1" applyProtection="1">
      <alignment vertical="center"/>
    </xf>
    <xf numFmtId="0" fontId="11" fillId="4" borderId="55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0" fontId="16" fillId="7" borderId="45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/>
    </xf>
    <xf numFmtId="0" fontId="16" fillId="7" borderId="48" xfId="0" applyFont="1" applyFill="1" applyBorder="1" applyAlignment="1">
      <alignment horizontal="center" vertical="center"/>
    </xf>
    <xf numFmtId="164" fontId="6" fillId="6" borderId="22" xfId="3" applyNumberFormat="1" applyFont="1" applyBorder="1" applyAlignment="1" applyProtection="1">
      <alignment horizontal="left" vertical="center" wrapText="1"/>
      <protection locked="0"/>
    </xf>
    <xf numFmtId="164" fontId="6" fillId="6" borderId="4" xfId="3" applyNumberFormat="1" applyFont="1" applyBorder="1" applyAlignment="1" applyProtection="1">
      <alignment horizontal="left" vertical="center" wrapText="1"/>
      <protection locked="0"/>
    </xf>
    <xf numFmtId="164" fontId="6" fillId="6" borderId="54" xfId="3" applyNumberFormat="1" applyFont="1" applyBorder="1" applyAlignment="1" applyProtection="1">
      <alignment horizontal="left" vertical="center" wrapText="1"/>
      <protection locked="0"/>
    </xf>
    <xf numFmtId="0" fontId="13" fillId="3" borderId="57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58" xfId="0" applyFont="1" applyFill="1" applyBorder="1" applyAlignment="1">
      <alignment horizontal="left" vertical="center" wrapText="1"/>
    </xf>
    <xf numFmtId="0" fontId="15" fillId="3" borderId="49" xfId="0" applyFont="1" applyFill="1" applyBorder="1" applyAlignment="1">
      <alignment horizontal="left" vertical="center" wrapText="1"/>
    </xf>
    <xf numFmtId="164" fontId="6" fillId="6" borderId="19" xfId="3" applyNumberFormat="1" applyFont="1" applyBorder="1" applyAlignment="1" applyProtection="1">
      <alignment horizontal="left" vertical="center" wrapText="1"/>
      <protection locked="0"/>
    </xf>
    <xf numFmtId="164" fontId="6" fillId="6" borderId="32" xfId="3" applyNumberFormat="1" applyFont="1" applyBorder="1" applyAlignment="1" applyProtection="1">
      <alignment horizontal="left" vertical="center" wrapText="1"/>
      <protection locked="0"/>
    </xf>
    <xf numFmtId="164" fontId="6" fillId="6" borderId="51" xfId="3" applyNumberFormat="1" applyFont="1" applyBorder="1" applyAlignment="1" applyProtection="1">
      <alignment horizontal="left" vertical="center" wrapText="1"/>
      <protection locked="0"/>
    </xf>
    <xf numFmtId="0" fontId="11" fillId="4" borderId="43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0" borderId="0" xfId="0" applyFont="1"/>
    <xf numFmtId="0" fontId="12" fillId="0" borderId="44" xfId="0" applyFont="1" applyBorder="1"/>
    <xf numFmtId="0" fontId="12" fillId="4" borderId="0" xfId="0" applyFont="1" applyFill="1"/>
    <xf numFmtId="0" fontId="12" fillId="4" borderId="44" xfId="0" applyFont="1" applyFill="1" applyBorder="1"/>
    <xf numFmtId="0" fontId="15" fillId="3" borderId="57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1" fillId="4" borderId="55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1" fillId="4" borderId="5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0" borderId="4" xfId="0" applyFont="1" applyBorder="1"/>
    <xf numFmtId="0" fontId="12" fillId="0" borderId="54" xfId="0" applyFont="1" applyBorder="1"/>
    <xf numFmtId="0" fontId="10" fillId="3" borderId="25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1" fillId="4" borderId="23" xfId="4" applyFont="1" applyFill="1" applyBorder="1" applyAlignment="1">
      <alignment horizontal="center" vertical="center" wrapText="1"/>
    </xf>
    <xf numFmtId="0" fontId="11" fillId="4" borderId="17" xfId="4" applyFont="1" applyFill="1" applyBorder="1" applyAlignment="1">
      <alignment horizontal="center" vertical="center" wrapText="1"/>
    </xf>
    <xf numFmtId="0" fontId="11" fillId="4" borderId="24" xfId="4" applyFont="1" applyFill="1" applyBorder="1" applyAlignment="1">
      <alignment horizontal="center" vertical="center" wrapText="1"/>
    </xf>
    <xf numFmtId="164" fontId="10" fillId="6" borderId="21" xfId="3" applyNumberFormat="1" applyFont="1" applyBorder="1" applyAlignment="1" applyProtection="1">
      <alignment horizontal="left" vertical="center" wrapText="1"/>
      <protection locked="0"/>
    </xf>
    <xf numFmtId="164" fontId="10" fillId="6" borderId="32" xfId="3" applyNumberFormat="1" applyFont="1" applyBorder="1" applyAlignment="1" applyProtection="1">
      <alignment horizontal="left" vertical="center" wrapText="1"/>
      <protection locked="0"/>
    </xf>
    <xf numFmtId="164" fontId="10" fillId="6" borderId="20" xfId="3" applyNumberFormat="1" applyFont="1" applyBorder="1" applyAlignment="1" applyProtection="1">
      <alignment horizontal="left" vertical="center" wrapText="1"/>
      <protection locked="0"/>
    </xf>
    <xf numFmtId="164" fontId="10" fillId="6" borderId="36" xfId="3" applyNumberFormat="1" applyFont="1" applyBorder="1" applyAlignment="1" applyProtection="1">
      <alignment horizontal="left" vertical="center" wrapText="1"/>
      <protection locked="0"/>
    </xf>
    <xf numFmtId="0" fontId="25" fillId="7" borderId="59" xfId="0" applyFont="1" applyFill="1" applyBorder="1" applyAlignment="1">
      <alignment horizontal="left" vertical="center" wrapText="1"/>
    </xf>
    <xf numFmtId="0" fontId="25" fillId="7" borderId="46" xfId="0" applyFont="1" applyFill="1" applyBorder="1" applyAlignment="1">
      <alignment horizontal="left" vertical="center" wrapText="1"/>
    </xf>
    <xf numFmtId="0" fontId="25" fillId="7" borderId="66" xfId="0" applyFont="1" applyFill="1" applyBorder="1" applyAlignment="1">
      <alignment horizontal="left" vertical="center" wrapText="1"/>
    </xf>
    <xf numFmtId="0" fontId="8" fillId="7" borderId="5" xfId="4" applyFont="1" applyFill="1" applyBorder="1" applyAlignment="1">
      <alignment horizontal="left" vertical="center" wrapText="1"/>
    </xf>
    <xf numFmtId="0" fontId="8" fillId="7" borderId="2" xfId="4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left" vertical="center" wrapText="1"/>
    </xf>
    <xf numFmtId="0" fontId="24" fillId="7" borderId="0" xfId="4" applyFont="1" applyFill="1" applyAlignment="1">
      <alignment horizontal="left" vertical="center" wrapText="1"/>
    </xf>
    <xf numFmtId="0" fontId="24" fillId="7" borderId="46" xfId="4" applyFont="1" applyFill="1" applyBorder="1" applyAlignment="1">
      <alignment horizontal="left" vertical="center" wrapText="1"/>
    </xf>
    <xf numFmtId="0" fontId="18" fillId="7" borderId="34" xfId="4" applyFont="1" applyFill="1" applyBorder="1" applyAlignment="1">
      <alignment horizontal="left" wrapText="1"/>
    </xf>
    <xf numFmtId="0" fontId="18" fillId="7" borderId="0" xfId="4" applyFont="1" applyFill="1" applyAlignment="1">
      <alignment horizontal="left" wrapText="1"/>
    </xf>
    <xf numFmtId="0" fontId="18" fillId="7" borderId="44" xfId="4" applyFont="1" applyFill="1" applyBorder="1" applyAlignment="1">
      <alignment horizontal="left" wrapText="1"/>
    </xf>
    <xf numFmtId="0" fontId="18" fillId="7" borderId="43" xfId="4" applyFont="1" applyFill="1" applyBorder="1" applyAlignment="1">
      <alignment horizontal="left" wrapText="1"/>
    </xf>
    <xf numFmtId="0" fontId="18" fillId="7" borderId="34" xfId="4" applyFont="1" applyFill="1" applyBorder="1" applyAlignment="1">
      <alignment wrapText="1"/>
    </xf>
    <xf numFmtId="0" fontId="18" fillId="7" borderId="0" xfId="4" applyFont="1" applyFill="1" applyAlignment="1">
      <alignment wrapText="1"/>
    </xf>
    <xf numFmtId="0" fontId="18" fillId="7" borderId="44" xfId="4" applyFont="1" applyFill="1" applyBorder="1" applyAlignment="1">
      <alignment wrapText="1"/>
    </xf>
    <xf numFmtId="0" fontId="10" fillId="6" borderId="19" xfId="3" applyFont="1" applyBorder="1" applyAlignment="1" applyProtection="1">
      <alignment horizontal="left" vertical="center" wrapText="1"/>
      <protection locked="0"/>
    </xf>
    <xf numFmtId="0" fontId="10" fillId="6" borderId="32" xfId="3" applyFont="1" applyBorder="1" applyAlignment="1" applyProtection="1">
      <alignment horizontal="left" vertical="center" wrapText="1"/>
      <protection locked="0"/>
    </xf>
    <xf numFmtId="0" fontId="8" fillId="7" borderId="25" xfId="4" applyFont="1" applyFill="1" applyBorder="1" applyAlignment="1">
      <alignment horizontal="center" vertical="center" wrapText="1"/>
    </xf>
    <xf numFmtId="0" fontId="8" fillId="7" borderId="3" xfId="4" applyFont="1" applyFill="1" applyBorder="1" applyAlignment="1">
      <alignment horizontal="center" vertical="center" wrapText="1"/>
    </xf>
    <xf numFmtId="0" fontId="8" fillId="7" borderId="26" xfId="4" applyFont="1" applyFill="1" applyBorder="1" applyAlignment="1">
      <alignment horizontal="center" vertical="center" wrapText="1"/>
    </xf>
    <xf numFmtId="0" fontId="11" fillId="4" borderId="25" xfId="4" applyFont="1" applyFill="1" applyBorder="1" applyAlignment="1">
      <alignment horizontal="center" vertical="center" wrapText="1"/>
    </xf>
    <xf numFmtId="0" fontId="11" fillId="4" borderId="3" xfId="4" applyFont="1" applyFill="1" applyBorder="1" applyAlignment="1">
      <alignment horizontal="center" vertical="center" wrapText="1"/>
    </xf>
    <xf numFmtId="0" fontId="11" fillId="4" borderId="26" xfId="4" applyFont="1" applyFill="1" applyBorder="1" applyAlignment="1">
      <alignment horizontal="center" vertical="center" wrapText="1"/>
    </xf>
    <xf numFmtId="0" fontId="8" fillId="7" borderId="41" xfId="4" applyFont="1" applyFill="1" applyBorder="1" applyAlignment="1">
      <alignment horizontal="left" wrapText="1"/>
    </xf>
    <xf numFmtId="0" fontId="8" fillId="7" borderId="61" xfId="4" applyFont="1" applyFill="1" applyBorder="1" applyAlignment="1">
      <alignment horizontal="left" wrapText="1"/>
    </xf>
    <xf numFmtId="0" fontId="6" fillId="7" borderId="25" xfId="4" applyFont="1" applyFill="1" applyBorder="1" applyAlignment="1">
      <alignment horizontal="left" wrapText="1"/>
    </xf>
    <xf numFmtId="0" fontId="6" fillId="7" borderId="2" xfId="4" applyFont="1" applyFill="1" applyBorder="1" applyAlignment="1">
      <alignment horizontal="left" wrapText="1"/>
    </xf>
    <xf numFmtId="0" fontId="10" fillId="7" borderId="25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6" fillId="7" borderId="19" xfId="4" applyFont="1" applyFill="1" applyBorder="1" applyAlignment="1">
      <alignment horizontal="center" wrapText="1"/>
    </xf>
    <xf numFmtId="0" fontId="6" fillId="7" borderId="32" xfId="4" applyFont="1" applyFill="1" applyBorder="1" applyAlignment="1">
      <alignment horizontal="center" wrapText="1"/>
    </xf>
    <xf numFmtId="0" fontId="6" fillId="7" borderId="51" xfId="4" applyFont="1" applyFill="1" applyBorder="1" applyAlignment="1">
      <alignment horizont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7" fillId="7" borderId="0" xfId="4" applyFont="1" applyFill="1" applyAlignment="1">
      <alignment horizontal="left" wrapText="1"/>
    </xf>
    <xf numFmtId="0" fontId="8" fillId="7" borderId="25" xfId="4" applyFont="1" applyFill="1" applyBorder="1" applyAlignment="1">
      <alignment horizontal="left" wrapText="1"/>
    </xf>
    <xf numFmtId="0" fontId="8" fillId="7" borderId="2" xfId="4" applyFont="1" applyFill="1" applyBorder="1" applyAlignment="1">
      <alignment horizontal="left" wrapText="1"/>
    </xf>
    <xf numFmtId="0" fontId="10" fillId="7" borderId="27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14" fontId="6" fillId="6" borderId="1" xfId="3" applyNumberFormat="1" applyFont="1" applyBorder="1" applyAlignment="1" applyProtection="1">
      <alignment horizontal="center"/>
      <protection locked="0"/>
    </xf>
    <xf numFmtId="0" fontId="13" fillId="7" borderId="43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8" fillId="7" borderId="6" xfId="3" applyFont="1" applyFill="1" applyBorder="1" applyAlignment="1" applyProtection="1">
      <alignment horizontal="center"/>
    </xf>
    <xf numFmtId="0" fontId="8" fillId="7" borderId="48" xfId="3" applyFont="1" applyFill="1" applyBorder="1" applyAlignment="1" applyProtection="1">
      <alignment horizontal="center"/>
    </xf>
    <xf numFmtId="0" fontId="8" fillId="7" borderId="1" xfId="4" applyFont="1" applyFill="1" applyBorder="1" applyAlignment="1">
      <alignment horizontal="left" vertical="center" wrapText="1"/>
    </xf>
    <xf numFmtId="164" fontId="10" fillId="6" borderId="1" xfId="3" applyNumberFormat="1" applyFont="1" applyBorder="1" applyAlignment="1" applyProtection="1">
      <alignment horizontal="left" vertical="center"/>
      <protection locked="0"/>
    </xf>
    <xf numFmtId="0" fontId="10" fillId="6" borderId="1" xfId="3" applyFont="1" applyBorder="1" applyAlignment="1" applyProtection="1">
      <alignment horizontal="left" vertical="center" wrapText="1"/>
      <protection locked="0"/>
    </xf>
    <xf numFmtId="0" fontId="10" fillId="6" borderId="28" xfId="3" applyFont="1" applyBorder="1" applyAlignment="1" applyProtection="1">
      <alignment horizontal="left" vertical="center" wrapText="1"/>
      <protection locked="0"/>
    </xf>
    <xf numFmtId="0" fontId="8" fillId="7" borderId="3" xfId="4" applyFont="1" applyFill="1" applyBorder="1" applyAlignment="1">
      <alignment horizontal="left" wrapText="1"/>
    </xf>
    <xf numFmtId="0" fontId="8" fillId="7" borderId="26" xfId="4" applyFont="1" applyFill="1" applyBorder="1" applyAlignment="1">
      <alignment horizontal="left" wrapText="1"/>
    </xf>
    <xf numFmtId="0" fontId="8" fillId="7" borderId="27" xfId="4" applyFont="1" applyFill="1" applyBorder="1" applyAlignment="1">
      <alignment horizontal="left" wrapText="1"/>
    </xf>
    <xf numFmtId="0" fontId="8" fillId="7" borderId="1" xfId="4" applyFont="1" applyFill="1" applyBorder="1" applyAlignment="1">
      <alignment horizontal="left" wrapText="1"/>
    </xf>
    <xf numFmtId="0" fontId="8" fillId="7" borderId="28" xfId="4" applyFont="1" applyFill="1" applyBorder="1" applyAlignment="1">
      <alignment horizontal="left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FF5757"/>
      <color rgb="FF649981"/>
      <color rgb="FFEAEDE9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C7"/>
  <sheetViews>
    <sheetView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27.42578125" customWidth="1"/>
    <col min="2" max="2" width="18" style="33" customWidth="1"/>
    <col min="3" max="3" width="140.42578125" customWidth="1"/>
  </cols>
  <sheetData>
    <row r="1" spans="1:3" s="32" customFormat="1" ht="20.100000000000001" customHeight="1" x14ac:dyDescent="0.25">
      <c r="A1" s="205" t="s">
        <v>0</v>
      </c>
      <c r="B1" s="206"/>
      <c r="C1" s="207"/>
    </row>
    <row r="2" spans="1:3" s="32" customFormat="1" ht="114.75" customHeight="1" x14ac:dyDescent="0.25">
      <c r="A2" s="208" t="s">
        <v>1</v>
      </c>
      <c r="B2" s="209"/>
      <c r="C2" s="210"/>
    </row>
    <row r="3" spans="1:3" ht="40.5" customHeight="1" x14ac:dyDescent="0.25">
      <c r="A3" s="88" t="s">
        <v>2</v>
      </c>
      <c r="B3" s="89" t="s">
        <v>3</v>
      </c>
      <c r="C3" s="90" t="s">
        <v>4</v>
      </c>
    </row>
    <row r="4" spans="1:3" ht="51" customHeight="1" x14ac:dyDescent="0.25">
      <c r="A4" s="91" t="s">
        <v>5</v>
      </c>
      <c r="B4" s="92" t="s">
        <v>6</v>
      </c>
      <c r="C4" s="93" t="s">
        <v>7</v>
      </c>
    </row>
    <row r="5" spans="1:3" ht="63.75" customHeight="1" x14ac:dyDescent="0.25">
      <c r="A5" s="91" t="s">
        <v>8</v>
      </c>
      <c r="B5" s="92" t="s">
        <v>6</v>
      </c>
      <c r="C5" s="94" t="s">
        <v>9</v>
      </c>
    </row>
    <row r="6" spans="1:3" ht="197.25" customHeight="1" x14ac:dyDescent="0.25">
      <c r="A6" s="91" t="s">
        <v>10</v>
      </c>
      <c r="B6" s="92" t="s">
        <v>6</v>
      </c>
      <c r="C6" s="196" t="s">
        <v>153</v>
      </c>
    </row>
    <row r="7" spans="1:3" ht="55.5" customHeight="1" thickBot="1" x14ac:dyDescent="0.3">
      <c r="A7" s="95" t="s">
        <v>11</v>
      </c>
      <c r="B7" s="96" t="s">
        <v>6</v>
      </c>
      <c r="C7" s="97" t="s">
        <v>12</v>
      </c>
    </row>
  </sheetData>
  <sheetProtection algorithmName="SHA-512" hashValue="t45/N63Vulzk1mpMSmC0atIJPBto0ctlJEwVD99BTd/h0XFjri59fcCdRLOnNDkXhT+PpU7cThkAyN6PI6uVsw==" saltValue="753beUJKVozyQbZxRxGWdg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  <pageSetUpPr fitToPage="1"/>
  </sheetPr>
  <dimension ref="A1:N25"/>
  <sheetViews>
    <sheetView view="pageBreakPreview" zoomScaleNormal="100" zoomScaleSheetLayoutView="100" workbookViewId="0">
      <selection activeCell="E4" sqref="E4:L4"/>
    </sheetView>
  </sheetViews>
  <sheetFormatPr defaultRowHeight="15" x14ac:dyDescent="0.25"/>
  <cols>
    <col min="5" max="10" width="15.7109375" customWidth="1"/>
    <col min="11" max="11" width="14.28515625" customWidth="1"/>
    <col min="12" max="12" width="13.7109375" customWidth="1"/>
  </cols>
  <sheetData>
    <row r="1" spans="1:14" ht="30" customHeight="1" x14ac:dyDescent="0.25">
      <c r="A1" s="233" t="s">
        <v>13</v>
      </c>
      <c r="B1" s="234"/>
      <c r="C1" s="234"/>
      <c r="D1" s="234"/>
      <c r="E1" s="235"/>
      <c r="F1" s="235"/>
      <c r="G1" s="235"/>
      <c r="H1" s="235"/>
      <c r="I1" s="235"/>
      <c r="J1" s="235"/>
      <c r="K1" s="235"/>
      <c r="L1" s="236"/>
      <c r="M1" s="1"/>
      <c r="N1" s="1"/>
    </row>
    <row r="2" spans="1:14" ht="30" customHeight="1" x14ac:dyDescent="0.25">
      <c r="A2" s="237" t="s">
        <v>14</v>
      </c>
      <c r="B2" s="238"/>
      <c r="C2" s="238"/>
      <c r="D2" s="238"/>
      <c r="E2" s="239"/>
      <c r="F2" s="239"/>
      <c r="G2" s="239"/>
      <c r="H2" s="239"/>
      <c r="I2" s="239"/>
      <c r="J2" s="239"/>
      <c r="K2" s="239"/>
      <c r="L2" s="240"/>
      <c r="M2" s="1"/>
      <c r="N2" s="1"/>
    </row>
    <row r="3" spans="1:14" ht="24.95" customHeight="1" x14ac:dyDescent="0.25">
      <c r="A3" s="214" t="s">
        <v>21</v>
      </c>
      <c r="B3" s="215"/>
      <c r="C3" s="215"/>
      <c r="D3" s="216"/>
      <c r="E3" s="197">
        <v>2022</v>
      </c>
      <c r="F3" s="204" t="s">
        <v>6</v>
      </c>
      <c r="G3" s="204" t="s">
        <v>161</v>
      </c>
      <c r="H3" s="203"/>
      <c r="I3" s="203"/>
      <c r="J3" s="203"/>
      <c r="K3" s="203"/>
      <c r="L3" s="203"/>
      <c r="M3" s="1"/>
      <c r="N3" s="1"/>
    </row>
    <row r="4" spans="1:14" ht="150" customHeight="1" x14ac:dyDescent="0.25">
      <c r="A4" s="231" t="s">
        <v>15</v>
      </c>
      <c r="B4" s="232"/>
      <c r="C4" s="232"/>
      <c r="D4" s="244"/>
      <c r="E4" s="211"/>
      <c r="F4" s="212"/>
      <c r="G4" s="212"/>
      <c r="H4" s="212"/>
      <c r="I4" s="212"/>
      <c r="J4" s="212"/>
      <c r="K4" s="212"/>
      <c r="L4" s="213"/>
      <c r="M4" s="1"/>
      <c r="N4" s="1"/>
    </row>
    <row r="5" spans="1:14" ht="150" customHeight="1" x14ac:dyDescent="0.25">
      <c r="A5" s="217" t="s">
        <v>16</v>
      </c>
      <c r="B5" s="218"/>
      <c r="C5" s="218"/>
      <c r="D5" s="219"/>
      <c r="E5" s="211"/>
      <c r="F5" s="212"/>
      <c r="G5" s="212"/>
      <c r="H5" s="212"/>
      <c r="I5" s="212"/>
      <c r="J5" s="212"/>
      <c r="K5" s="212"/>
      <c r="L5" s="213"/>
      <c r="M5" s="1"/>
      <c r="N5" s="1"/>
    </row>
    <row r="6" spans="1:14" ht="150" customHeight="1" x14ac:dyDescent="0.25">
      <c r="A6" s="217" t="s">
        <v>17</v>
      </c>
      <c r="B6" s="218"/>
      <c r="C6" s="218"/>
      <c r="D6" s="219"/>
      <c r="E6" s="211"/>
      <c r="F6" s="212"/>
      <c r="G6" s="212"/>
      <c r="H6" s="212"/>
      <c r="I6" s="212"/>
      <c r="J6" s="212"/>
      <c r="K6" s="212"/>
      <c r="L6" s="213"/>
      <c r="M6" s="1"/>
      <c r="N6" s="1"/>
    </row>
    <row r="7" spans="1:14" ht="150" customHeight="1" x14ac:dyDescent="0.25">
      <c r="A7" s="217" t="s">
        <v>158</v>
      </c>
      <c r="B7" s="218"/>
      <c r="C7" s="218"/>
      <c r="D7" s="219"/>
      <c r="E7" s="211"/>
      <c r="F7" s="212"/>
      <c r="G7" s="212"/>
      <c r="H7" s="212"/>
      <c r="I7" s="212"/>
      <c r="J7" s="212"/>
      <c r="K7" s="212"/>
      <c r="L7" s="213"/>
      <c r="M7" s="1"/>
      <c r="N7" s="1"/>
    </row>
    <row r="8" spans="1:14" ht="201" customHeight="1" x14ac:dyDescent="0.25">
      <c r="A8" s="241" t="s">
        <v>159</v>
      </c>
      <c r="B8" s="242"/>
      <c r="C8" s="242"/>
      <c r="D8" s="243"/>
      <c r="E8" s="211"/>
      <c r="F8" s="212"/>
      <c r="G8" s="212"/>
      <c r="H8" s="212"/>
      <c r="I8" s="212"/>
      <c r="J8" s="212"/>
      <c r="K8" s="212"/>
      <c r="L8" s="213"/>
      <c r="M8" s="1"/>
      <c r="N8" s="1"/>
    </row>
    <row r="9" spans="1:14" ht="201" customHeight="1" x14ac:dyDescent="0.25">
      <c r="A9" s="217" t="s">
        <v>155</v>
      </c>
      <c r="B9" s="218"/>
      <c r="C9" s="218"/>
      <c r="D9" s="218"/>
      <c r="E9" s="211"/>
      <c r="F9" s="212"/>
      <c r="G9" s="212"/>
      <c r="H9" s="212"/>
      <c r="I9" s="212"/>
      <c r="J9" s="212"/>
      <c r="K9" s="212"/>
      <c r="L9" s="213"/>
      <c r="M9" s="1"/>
      <c r="N9" s="1"/>
    </row>
    <row r="10" spans="1:14" ht="201" customHeight="1" x14ac:dyDescent="0.25">
      <c r="A10" s="217" t="s">
        <v>160</v>
      </c>
      <c r="B10" s="218"/>
      <c r="C10" s="218"/>
      <c r="D10" s="219"/>
      <c r="E10" s="211"/>
      <c r="F10" s="212"/>
      <c r="G10" s="212"/>
      <c r="H10" s="212"/>
      <c r="I10" s="212"/>
      <c r="J10" s="212"/>
      <c r="K10" s="212"/>
      <c r="L10" s="213"/>
      <c r="M10" s="1"/>
      <c r="N10" s="1"/>
    </row>
    <row r="11" spans="1:14" ht="150" customHeight="1" x14ac:dyDescent="0.25">
      <c r="A11" s="217" t="s">
        <v>154</v>
      </c>
      <c r="B11" s="218"/>
      <c r="C11" s="218"/>
      <c r="D11" s="218"/>
      <c r="E11" s="211"/>
      <c r="F11" s="212"/>
      <c r="G11" s="212"/>
      <c r="H11" s="212"/>
      <c r="I11" s="212"/>
      <c r="J11" s="212"/>
      <c r="K11" s="212"/>
      <c r="L11" s="213"/>
      <c r="M11" s="1"/>
      <c r="N11" s="1"/>
    </row>
    <row r="12" spans="1:14" ht="150" customHeight="1" x14ac:dyDescent="0.25">
      <c r="A12" s="217" t="s">
        <v>164</v>
      </c>
      <c r="B12" s="218"/>
      <c r="C12" s="218"/>
      <c r="D12" s="218"/>
      <c r="E12" s="211"/>
      <c r="F12" s="212"/>
      <c r="G12" s="212"/>
      <c r="H12" s="212"/>
      <c r="I12" s="212"/>
      <c r="J12" s="212"/>
      <c r="K12" s="212"/>
      <c r="L12" s="213"/>
      <c r="M12" s="1"/>
      <c r="N12" s="1"/>
    </row>
    <row r="13" spans="1:14" ht="150" customHeight="1" x14ac:dyDescent="0.25">
      <c r="A13" s="217" t="s">
        <v>18</v>
      </c>
      <c r="B13" s="218"/>
      <c r="C13" s="218"/>
      <c r="D13" s="219"/>
      <c r="E13" s="211"/>
      <c r="F13" s="212"/>
      <c r="G13" s="212"/>
      <c r="H13" s="212"/>
      <c r="I13" s="212"/>
      <c r="J13" s="212"/>
      <c r="K13" s="212"/>
      <c r="L13" s="213"/>
      <c r="M13" s="1"/>
      <c r="N13" s="1"/>
    </row>
    <row r="14" spans="1:14" ht="157.5" customHeight="1" x14ac:dyDescent="0.25">
      <c r="A14" s="217" t="s">
        <v>19</v>
      </c>
      <c r="B14" s="218"/>
      <c r="C14" s="218"/>
      <c r="D14" s="219"/>
      <c r="E14" s="211"/>
      <c r="F14" s="212"/>
      <c r="G14" s="212"/>
      <c r="H14" s="212"/>
      <c r="I14" s="212"/>
      <c r="J14" s="212"/>
      <c r="K14" s="212"/>
      <c r="L14" s="213"/>
      <c r="M14" s="1"/>
      <c r="N14" s="1"/>
    </row>
    <row r="15" spans="1:14" ht="157.5" customHeight="1" x14ac:dyDescent="0.25">
      <c r="A15" s="217" t="s">
        <v>20</v>
      </c>
      <c r="B15" s="218"/>
      <c r="C15" s="218"/>
      <c r="D15" s="219"/>
      <c r="E15" s="211"/>
      <c r="F15" s="212"/>
      <c r="G15" s="212"/>
      <c r="H15" s="212"/>
      <c r="I15" s="212"/>
      <c r="J15" s="212"/>
      <c r="K15" s="212"/>
      <c r="L15" s="213"/>
      <c r="M15" s="1"/>
      <c r="N15" s="1"/>
    </row>
    <row r="16" spans="1:14" ht="157.5" customHeight="1" x14ac:dyDescent="0.25">
      <c r="A16" s="217" t="s">
        <v>165</v>
      </c>
      <c r="B16" s="218"/>
      <c r="C16" s="218"/>
      <c r="D16" s="219"/>
      <c r="E16" s="211"/>
      <c r="F16" s="212"/>
      <c r="G16" s="212"/>
      <c r="H16" s="212"/>
      <c r="I16" s="212"/>
      <c r="J16" s="212"/>
      <c r="K16" s="212"/>
      <c r="L16" s="213"/>
      <c r="M16" s="1"/>
      <c r="N16" s="1"/>
    </row>
    <row r="17" spans="1:14" ht="30" customHeight="1" x14ac:dyDescent="0.25">
      <c r="A17" s="225" t="s">
        <v>22</v>
      </c>
      <c r="B17" s="226"/>
      <c r="C17" s="226"/>
      <c r="D17" s="226"/>
      <c r="E17" s="229"/>
      <c r="F17" s="229"/>
      <c r="G17" s="229"/>
      <c r="H17" s="229"/>
      <c r="I17" s="229"/>
      <c r="J17" s="229"/>
      <c r="K17" s="229"/>
      <c r="L17" s="230"/>
      <c r="M17" s="1"/>
      <c r="N17" s="1"/>
    </row>
    <row r="18" spans="1:14" ht="150" customHeight="1" x14ac:dyDescent="0.25">
      <c r="A18" s="217" t="s">
        <v>23</v>
      </c>
      <c r="B18" s="218"/>
      <c r="C18" s="218"/>
      <c r="D18" s="218"/>
      <c r="E18" s="222"/>
      <c r="F18" s="223"/>
      <c r="G18" s="223"/>
      <c r="H18" s="223"/>
      <c r="I18" s="223"/>
      <c r="J18" s="223"/>
      <c r="K18" s="223"/>
      <c r="L18" s="224"/>
      <c r="M18" s="1"/>
      <c r="N18" s="1"/>
    </row>
    <row r="19" spans="1:14" ht="150" customHeight="1" x14ac:dyDescent="0.25">
      <c r="A19" s="231" t="s">
        <v>24</v>
      </c>
      <c r="B19" s="232"/>
      <c r="C19" s="232"/>
      <c r="D19" s="232"/>
      <c r="E19" s="222"/>
      <c r="F19" s="223"/>
      <c r="G19" s="223"/>
      <c r="H19" s="223"/>
      <c r="I19" s="223"/>
      <c r="J19" s="223"/>
      <c r="K19" s="223"/>
      <c r="L19" s="224"/>
      <c r="M19" s="1"/>
      <c r="N19" s="1"/>
    </row>
    <row r="20" spans="1:14" ht="150" customHeight="1" x14ac:dyDescent="0.25">
      <c r="A20" s="231" t="s">
        <v>25</v>
      </c>
      <c r="B20" s="232"/>
      <c r="C20" s="232"/>
      <c r="D20" s="232"/>
      <c r="E20" s="222"/>
      <c r="F20" s="223"/>
      <c r="G20" s="223"/>
      <c r="H20" s="223"/>
      <c r="I20" s="223"/>
      <c r="J20" s="223"/>
      <c r="K20" s="223"/>
      <c r="L20" s="224"/>
      <c r="M20" s="1"/>
      <c r="N20" s="1"/>
    </row>
    <row r="21" spans="1:14" ht="30" customHeight="1" x14ac:dyDescent="0.25">
      <c r="A21" s="225" t="s">
        <v>26</v>
      </c>
      <c r="B21" s="226"/>
      <c r="C21" s="226"/>
      <c r="D21" s="226"/>
      <c r="E21" s="227"/>
      <c r="F21" s="227"/>
      <c r="G21" s="227"/>
      <c r="H21" s="227"/>
      <c r="I21" s="227"/>
      <c r="J21" s="227"/>
      <c r="K21" s="227"/>
      <c r="L21" s="228"/>
    </row>
    <row r="22" spans="1:14" ht="120.75" customHeight="1" x14ac:dyDescent="0.25">
      <c r="A22" s="217" t="s">
        <v>27</v>
      </c>
      <c r="B22" s="218"/>
      <c r="C22" s="218"/>
      <c r="D22" s="218"/>
      <c r="E22" s="222"/>
      <c r="F22" s="223"/>
      <c r="G22" s="223"/>
      <c r="H22" s="223"/>
      <c r="I22" s="223"/>
      <c r="J22" s="223"/>
      <c r="K22" s="223"/>
      <c r="L22" s="224"/>
    </row>
    <row r="23" spans="1:14" ht="120.75" customHeight="1" thickBot="1" x14ac:dyDescent="0.3">
      <c r="A23" s="220" t="s">
        <v>28</v>
      </c>
      <c r="B23" s="221"/>
      <c r="C23" s="221"/>
      <c r="D23" s="221"/>
      <c r="E23" s="222"/>
      <c r="F23" s="223"/>
      <c r="G23" s="223"/>
      <c r="H23" s="223"/>
      <c r="I23" s="223"/>
      <c r="J23" s="223"/>
      <c r="K23" s="223"/>
      <c r="L23" s="224"/>
    </row>
    <row r="24" spans="1:14" ht="120.75" customHeight="1" thickBot="1" x14ac:dyDescent="0.3">
      <c r="A24" s="220" t="s">
        <v>162</v>
      </c>
      <c r="B24" s="221"/>
      <c r="C24" s="221"/>
      <c r="D24" s="221"/>
      <c r="E24" s="222" t="s">
        <v>6</v>
      </c>
      <c r="F24" s="223"/>
      <c r="G24" s="223"/>
      <c r="H24" s="223"/>
      <c r="I24" s="223"/>
      <c r="J24" s="223"/>
      <c r="K24" s="223"/>
      <c r="L24" s="224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sheetProtection algorithmName="SHA-512" hashValue="oedyb7jb+PA3+L4yG46skfMtWw5UQZA5GI7tYoGxtnR/TUHeWs9MPEMGNFGpoXP1JNXmcXO6pkuSaqFsoaRDRA==" saltValue="SWfFhkQIOe04iKf9oDt35g==" spinCount="100000" sheet="1" formatRows="0" selectLockedCells="1"/>
  <mergeCells count="43">
    <mergeCell ref="E9:L9"/>
    <mergeCell ref="A1:L1"/>
    <mergeCell ref="A2:L2"/>
    <mergeCell ref="E4:L4"/>
    <mergeCell ref="A6:D6"/>
    <mergeCell ref="E8:L8"/>
    <mergeCell ref="E6:L6"/>
    <mergeCell ref="A7:D7"/>
    <mergeCell ref="E7:L7"/>
    <mergeCell ref="A8:D8"/>
    <mergeCell ref="A5:D5"/>
    <mergeCell ref="E5:L5"/>
    <mergeCell ref="A4:D4"/>
    <mergeCell ref="A24:D24"/>
    <mergeCell ref="E24:L24"/>
    <mergeCell ref="E18:L18"/>
    <mergeCell ref="A15:D15"/>
    <mergeCell ref="E15:L15"/>
    <mergeCell ref="A16:D16"/>
    <mergeCell ref="E16:L16"/>
    <mergeCell ref="A21:L21"/>
    <mergeCell ref="A22:D22"/>
    <mergeCell ref="E22:L22"/>
    <mergeCell ref="A17:L17"/>
    <mergeCell ref="A20:D20"/>
    <mergeCell ref="A19:D19"/>
    <mergeCell ref="A18:D18"/>
    <mergeCell ref="E14:L14"/>
    <mergeCell ref="A3:D3"/>
    <mergeCell ref="A13:D13"/>
    <mergeCell ref="A23:D23"/>
    <mergeCell ref="E23:L23"/>
    <mergeCell ref="E13:L13"/>
    <mergeCell ref="E10:L10"/>
    <mergeCell ref="A11:D11"/>
    <mergeCell ref="E11:L11"/>
    <mergeCell ref="A12:D12"/>
    <mergeCell ref="E12:L12"/>
    <mergeCell ref="A14:D14"/>
    <mergeCell ref="E20:L20"/>
    <mergeCell ref="E19:L19"/>
    <mergeCell ref="A10:D10"/>
    <mergeCell ref="A9:D9"/>
  </mergeCells>
  <dataValidations count="1">
    <dataValidation type="list" allowBlank="1" showInputMessage="1" showErrorMessage="1" sqref="E24:L24" xr:uid="{2E333537-D0CD-4CA8-B83E-D0286A92927D}">
      <formula1>$F$3:$G$3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3" orientation="portrait" r:id="rId1"/>
  <headerFooter>
    <oddFooter>&amp;A</oddFooter>
  </headerFooter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O23"/>
  <sheetViews>
    <sheetView view="pageBreakPreview" zoomScaleNormal="100" zoomScaleSheetLayoutView="100" workbookViewId="0">
      <selection activeCell="B2" sqref="B2:N2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45" t="s">
        <v>29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7"/>
    </row>
    <row r="2" spans="1:15" ht="69" customHeight="1" x14ac:dyDescent="0.25">
      <c r="A2" s="98" t="s">
        <v>32</v>
      </c>
      <c r="B2" s="248"/>
      <c r="C2" s="249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1"/>
    </row>
    <row r="3" spans="1:15" ht="49.5" customHeight="1" x14ac:dyDescent="0.25">
      <c r="A3" s="99" t="s">
        <v>33</v>
      </c>
      <c r="B3" s="198" t="s">
        <v>34</v>
      </c>
      <c r="C3" s="199" t="s">
        <v>156</v>
      </c>
      <c r="D3" s="100" t="s">
        <v>35</v>
      </c>
      <c r="E3" s="100" t="s">
        <v>36</v>
      </c>
      <c r="F3" s="100" t="s">
        <v>37</v>
      </c>
      <c r="G3" s="100" t="s">
        <v>38</v>
      </c>
      <c r="H3" s="100" t="s">
        <v>39</v>
      </c>
      <c r="I3" s="101">
        <f>PREDSTAVITEV!E3+1</f>
        <v>2023</v>
      </c>
      <c r="J3" s="101">
        <f>PREDSTAVITEV!E3+2</f>
        <v>2024</v>
      </c>
      <c r="K3" s="101">
        <f>PREDSTAVITEV!E3+3</f>
        <v>2025</v>
      </c>
      <c r="L3" s="101">
        <f>PREDSTAVITEV!E3+4</f>
        <v>2026</v>
      </c>
      <c r="M3" s="101">
        <f>PREDSTAVITEV!E3+5</f>
        <v>2027</v>
      </c>
      <c r="N3" s="102" t="str">
        <f>"Ostala leta"&amp;" "&amp;N17&amp;" "&amp;"…"&amp;" "&amp;"N"</f>
        <v>Ostala leta 2028 … N</v>
      </c>
    </row>
    <row r="4" spans="1:15" ht="15.95" customHeight="1" x14ac:dyDescent="0.25">
      <c r="A4" s="120"/>
      <c r="B4" s="22"/>
      <c r="C4" s="22"/>
      <c r="D4" s="61"/>
      <c r="E4" s="62"/>
      <c r="F4" s="63"/>
      <c r="G4" s="64"/>
      <c r="H4" s="64"/>
      <c r="I4" s="22"/>
      <c r="J4" s="22"/>
      <c r="K4" s="22"/>
      <c r="L4" s="22"/>
      <c r="M4" s="65"/>
      <c r="N4" s="49"/>
      <c r="O4" s="38" t="str">
        <f t="shared" ref="O4:O15" si="0">IF(C4=(I4+J4+K4+L4+M4+N4),"","NAPAKA, STANJE GLAVNICE SE NE UJEMA Z ODPLAČILI PO LETIH !")</f>
        <v/>
      </c>
    </row>
    <row r="5" spans="1:15" ht="15.95" customHeight="1" x14ac:dyDescent="0.25">
      <c r="A5" s="120"/>
      <c r="B5" s="22"/>
      <c r="C5" s="22"/>
      <c r="D5" s="61"/>
      <c r="E5" s="62"/>
      <c r="F5" s="63"/>
      <c r="G5" s="64"/>
      <c r="H5" s="64"/>
      <c r="I5" s="22"/>
      <c r="J5" s="22"/>
      <c r="K5" s="22"/>
      <c r="L5" s="22"/>
      <c r="M5" s="65"/>
      <c r="N5" s="48"/>
      <c r="O5" s="38" t="str">
        <f t="shared" si="0"/>
        <v/>
      </c>
    </row>
    <row r="6" spans="1:15" ht="15.95" customHeight="1" x14ac:dyDescent="0.25">
      <c r="A6" s="120"/>
      <c r="B6" s="22"/>
      <c r="C6" s="22"/>
      <c r="D6" s="61"/>
      <c r="E6" s="62"/>
      <c r="F6" s="63"/>
      <c r="G6" s="64"/>
      <c r="H6" s="64"/>
      <c r="I6" s="22"/>
      <c r="J6" s="22"/>
      <c r="K6" s="22"/>
      <c r="L6" s="22"/>
      <c r="M6" s="65"/>
      <c r="N6" s="48"/>
      <c r="O6" s="38" t="str">
        <f t="shared" si="0"/>
        <v/>
      </c>
    </row>
    <row r="7" spans="1:15" ht="15.95" customHeight="1" x14ac:dyDescent="0.25">
      <c r="A7" s="120"/>
      <c r="B7" s="22"/>
      <c r="C7" s="22"/>
      <c r="D7" s="61"/>
      <c r="E7" s="62"/>
      <c r="F7" s="63"/>
      <c r="G7" s="64"/>
      <c r="H7" s="64"/>
      <c r="I7" s="22"/>
      <c r="J7" s="22"/>
      <c r="K7" s="22"/>
      <c r="L7" s="22"/>
      <c r="M7" s="65"/>
      <c r="N7" s="48"/>
      <c r="O7" s="38" t="str">
        <f t="shared" si="0"/>
        <v/>
      </c>
    </row>
    <row r="8" spans="1:15" ht="15.95" customHeight="1" x14ac:dyDescent="0.25">
      <c r="A8" s="120"/>
      <c r="B8" s="22"/>
      <c r="C8" s="22"/>
      <c r="D8" s="61"/>
      <c r="E8" s="62"/>
      <c r="F8" s="63"/>
      <c r="G8" s="64"/>
      <c r="H8" s="64"/>
      <c r="I8" s="22"/>
      <c r="J8" s="22"/>
      <c r="K8" s="22"/>
      <c r="L8" s="22"/>
      <c r="M8" s="65"/>
      <c r="N8" s="48"/>
      <c r="O8" s="38" t="str">
        <f t="shared" si="0"/>
        <v/>
      </c>
    </row>
    <row r="9" spans="1:15" ht="15.95" customHeight="1" x14ac:dyDescent="0.25">
      <c r="A9" s="120"/>
      <c r="B9" s="22"/>
      <c r="C9" s="22"/>
      <c r="D9" s="61"/>
      <c r="E9" s="62"/>
      <c r="F9" s="63"/>
      <c r="G9" s="64"/>
      <c r="H9" s="64"/>
      <c r="I9" s="22"/>
      <c r="J9" s="22"/>
      <c r="K9" s="22"/>
      <c r="L9" s="22"/>
      <c r="M9" s="65"/>
      <c r="N9" s="48"/>
      <c r="O9" s="38" t="str">
        <f t="shared" si="0"/>
        <v/>
      </c>
    </row>
    <row r="10" spans="1:15" ht="15.95" customHeight="1" x14ac:dyDescent="0.25">
      <c r="A10" s="120"/>
      <c r="B10" s="22"/>
      <c r="C10" s="22"/>
      <c r="D10" s="61"/>
      <c r="E10" s="62"/>
      <c r="F10" s="63"/>
      <c r="G10" s="64"/>
      <c r="H10" s="64"/>
      <c r="I10" s="22"/>
      <c r="J10" s="22"/>
      <c r="K10" s="22"/>
      <c r="L10" s="22"/>
      <c r="M10" s="65"/>
      <c r="N10" s="48"/>
      <c r="O10" s="38" t="str">
        <f>IF(C10=(I10+J10+K10+L10+M10+N10),"","NAPAKA, STANJE GLAVNICE SE NE UJEMA Z ODPLAČILI PO LETIH !")</f>
        <v/>
      </c>
    </row>
    <row r="11" spans="1:15" ht="15.95" customHeight="1" x14ac:dyDescent="0.25">
      <c r="A11" s="120"/>
      <c r="B11" s="22"/>
      <c r="C11" s="22"/>
      <c r="D11" s="61"/>
      <c r="E11" s="62"/>
      <c r="F11" s="63"/>
      <c r="G11" s="64"/>
      <c r="H11" s="64"/>
      <c r="I11" s="22"/>
      <c r="J11" s="22"/>
      <c r="K11" s="22"/>
      <c r="L11" s="22"/>
      <c r="M11" s="65"/>
      <c r="N11" s="48"/>
      <c r="O11" s="38" t="str">
        <f>IF(C11=(I11+J11+K11+L11+M11+N11),"","NAPAKA, STANJE GLAVNICE SE NE UJEMA Z ODPLAČILI PO LETIH !")</f>
        <v/>
      </c>
    </row>
    <row r="12" spans="1:15" ht="15.95" customHeight="1" x14ac:dyDescent="0.25">
      <c r="A12" s="120"/>
      <c r="B12" s="22"/>
      <c r="C12" s="22"/>
      <c r="D12" s="61"/>
      <c r="E12" s="62"/>
      <c r="F12" s="63"/>
      <c r="G12" s="64"/>
      <c r="H12" s="64"/>
      <c r="I12" s="22"/>
      <c r="J12" s="22"/>
      <c r="K12" s="22"/>
      <c r="L12" s="22"/>
      <c r="M12" s="65"/>
      <c r="N12" s="48"/>
      <c r="O12" s="38" t="str">
        <f>IF(C12=(I12+J12+K12+L12+M12+N12),"","NAPAKA, STANJE GLAVNICE SE NE UJEMA Z ODPLAČILI PO LETIH !")</f>
        <v/>
      </c>
    </row>
    <row r="13" spans="1:15" ht="15.95" customHeight="1" x14ac:dyDescent="0.25">
      <c r="A13" s="120"/>
      <c r="B13" s="22"/>
      <c r="C13" s="22"/>
      <c r="D13" s="61"/>
      <c r="E13" s="62"/>
      <c r="F13" s="63"/>
      <c r="G13" s="64"/>
      <c r="H13" s="64"/>
      <c r="I13" s="22"/>
      <c r="J13" s="22"/>
      <c r="K13" s="22"/>
      <c r="L13" s="22"/>
      <c r="M13" s="65"/>
      <c r="N13" s="48"/>
      <c r="O13" s="38" t="str">
        <f t="shared" si="0"/>
        <v/>
      </c>
    </row>
    <row r="14" spans="1:15" ht="15.95" customHeight="1" x14ac:dyDescent="0.25">
      <c r="A14" s="120"/>
      <c r="B14" s="22"/>
      <c r="C14" s="22"/>
      <c r="D14" s="61"/>
      <c r="E14" s="62"/>
      <c r="F14" s="63"/>
      <c r="G14" s="64"/>
      <c r="H14" s="64"/>
      <c r="I14" s="22"/>
      <c r="J14" s="22"/>
      <c r="K14" s="22"/>
      <c r="L14" s="22"/>
      <c r="M14" s="65"/>
      <c r="N14" s="48"/>
      <c r="O14" s="38" t="str">
        <f t="shared" si="0"/>
        <v/>
      </c>
    </row>
    <row r="15" spans="1:15" ht="15.95" customHeight="1" thickBot="1" x14ac:dyDescent="0.3">
      <c r="A15" s="121"/>
      <c r="B15" s="68"/>
      <c r="C15" s="68"/>
      <c r="D15" s="74"/>
      <c r="E15" s="75"/>
      <c r="F15" s="76"/>
      <c r="G15" s="77"/>
      <c r="H15" s="77"/>
      <c r="I15" s="68"/>
      <c r="J15" s="68"/>
      <c r="K15" s="68"/>
      <c r="L15" s="68"/>
      <c r="M15" s="69"/>
      <c r="N15" s="78"/>
      <c r="O15" s="38" t="str">
        <f t="shared" si="0"/>
        <v/>
      </c>
    </row>
    <row r="16" spans="1:15" ht="15.95" customHeight="1" thickBot="1" x14ac:dyDescent="0.3">
      <c r="A16" s="105" t="s">
        <v>40</v>
      </c>
      <c r="B16" s="79">
        <f>SUM(B4:B15)</f>
        <v>0</v>
      </c>
      <c r="C16" s="79">
        <f>SUM(C4:C15)</f>
        <v>0</v>
      </c>
      <c r="D16" s="80" t="str">
        <f>IF(C16=(I16+J16+K16+L16+M16+N16),"","NAPAKA, STANJE GLAVNICE SE NE UJEMA Z ODPLAČILI PO LETIH !")</f>
        <v/>
      </c>
      <c r="E16" s="81"/>
      <c r="F16" s="81"/>
      <c r="G16" s="81"/>
      <c r="H16" s="81"/>
      <c r="I16" s="79">
        <f t="shared" ref="I16:N16" si="1">SUM(I4:I15)</f>
        <v>0</v>
      </c>
      <c r="J16" s="79">
        <f t="shared" si="1"/>
        <v>0</v>
      </c>
      <c r="K16" s="79">
        <f t="shared" si="1"/>
        <v>0</v>
      </c>
      <c r="L16" s="79">
        <f t="shared" si="1"/>
        <v>0</v>
      </c>
      <c r="M16" s="79">
        <f t="shared" si="1"/>
        <v>0</v>
      </c>
      <c r="N16" s="82">
        <f t="shared" si="1"/>
        <v>0</v>
      </c>
      <c r="O16" s="38"/>
    </row>
    <row r="17" spans="1:15" x14ac:dyDescent="0.25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8">
        <f>PREDSTAVITEV!E3+6</f>
        <v>2028</v>
      </c>
    </row>
    <row r="18" spans="1:15" ht="38.25" x14ac:dyDescent="0.25">
      <c r="A18" s="257" t="s">
        <v>41</v>
      </c>
      <c r="B18" s="257"/>
      <c r="C18" s="100" t="s">
        <v>42</v>
      </c>
      <c r="D18" s="100" t="s">
        <v>35</v>
      </c>
      <c r="E18" s="100" t="s">
        <v>36</v>
      </c>
      <c r="F18" s="100" t="s">
        <v>37</v>
      </c>
      <c r="G18" s="100" t="s">
        <v>38</v>
      </c>
      <c r="H18" s="100" t="s">
        <v>39</v>
      </c>
      <c r="I18" s="101">
        <f>PREDSTAVITEV!E3+1</f>
        <v>2023</v>
      </c>
      <c r="J18" s="101">
        <f>PREDSTAVITEV!E3+2</f>
        <v>2024</v>
      </c>
      <c r="K18" s="101">
        <f>PREDSTAVITEV!E3+3</f>
        <v>2025</v>
      </c>
      <c r="L18" s="101">
        <f>PREDSTAVITEV!E3+4</f>
        <v>2026</v>
      </c>
      <c r="M18" s="101">
        <f>PREDSTAVITEV!E3+5</f>
        <v>2027</v>
      </c>
      <c r="N18" s="102" t="str">
        <f>"Ostala leta"&amp;" "&amp;N17&amp;" "&amp;"…"&amp;" "&amp;"N"</f>
        <v>Ostala leta 2028 … N</v>
      </c>
    </row>
    <row r="19" spans="1:15" x14ac:dyDescent="0.25">
      <c r="A19" s="257"/>
      <c r="B19" s="257"/>
      <c r="C19" s="84"/>
      <c r="D19" s="201">
        <v>1.7000000000000001E-2</v>
      </c>
      <c r="E19" s="194" t="s">
        <v>157</v>
      </c>
      <c r="F19" s="195" t="s">
        <v>43</v>
      </c>
      <c r="G19" s="83"/>
      <c r="H19" s="83"/>
      <c r="I19" s="70"/>
      <c r="J19" s="71"/>
      <c r="K19" s="71"/>
      <c r="L19" s="71"/>
      <c r="M19" s="72"/>
      <c r="N19" s="73"/>
    </row>
    <row r="20" spans="1:15" x14ac:dyDescent="0.25">
      <c r="A20" s="109"/>
      <c r="B20" s="110"/>
      <c r="C20" s="185" t="str">
        <f>IF(C19=(I19+J19+K19+L19+M19+N19),"","NAPAKA, ZAPROŠEN ZNESEK POSOJILA SE NE UJEMA Z ODPLAČILI PO LETIH !")</f>
        <v/>
      </c>
      <c r="D20" s="110"/>
      <c r="E20" s="110"/>
      <c r="F20" s="200">
        <v>1.4999999999999999E-2</v>
      </c>
      <c r="G20" s="200">
        <v>1.7000000000000001E-2</v>
      </c>
      <c r="H20" s="200">
        <v>5.0000000000000001E-3</v>
      </c>
      <c r="I20" s="110"/>
      <c r="J20" s="110"/>
      <c r="K20" s="110"/>
      <c r="L20" s="110"/>
      <c r="M20" s="110"/>
      <c r="N20" s="111"/>
    </row>
    <row r="21" spans="1:15" ht="49.5" customHeight="1" x14ac:dyDescent="0.25">
      <c r="A21" s="112"/>
      <c r="B21" s="113"/>
      <c r="C21" s="113"/>
      <c r="D21" s="113"/>
      <c r="E21" s="113"/>
      <c r="F21" s="255" t="s">
        <v>44</v>
      </c>
      <c r="G21" s="256"/>
      <c r="H21" s="114" t="str">
        <f>"31.12."&amp;PREDSTAVITEV!E3</f>
        <v>31.12.2022</v>
      </c>
      <c r="I21" s="100" t="str">
        <f>"31.12."&amp;PREDSTAVITEV!E3+1</f>
        <v>31.12.2023</v>
      </c>
      <c r="J21" s="100" t="str">
        <f>"31.12."&amp;PREDSTAVITEV!E3+2</f>
        <v>31.12.2024</v>
      </c>
      <c r="K21" s="100" t="str">
        <f>"31.12."&amp;PREDSTAVITEV!E3+3</f>
        <v>31.12.2025</v>
      </c>
      <c r="L21" s="100" t="str">
        <f>"31.12."&amp;PREDSTAVITEV!E3+4</f>
        <v>31.12.2026</v>
      </c>
      <c r="M21" s="100" t="str">
        <f>"31.12."&amp;PREDSTAVITEV!E3+5</f>
        <v>31.12.2027</v>
      </c>
      <c r="N21" s="102" t="str">
        <f>"Ostala leta"&amp;" "&amp;N17&amp;" "&amp;"…"&amp;" "&amp;"N"</f>
        <v>Ostala leta 2028 … N</v>
      </c>
    </row>
    <row r="22" spans="1:15" ht="33" customHeight="1" x14ac:dyDescent="0.25">
      <c r="A22" s="106"/>
      <c r="B22" s="107"/>
      <c r="C22" s="107"/>
      <c r="D22" s="107"/>
      <c r="E22" s="107"/>
      <c r="F22" s="255" t="s">
        <v>45</v>
      </c>
      <c r="G22" s="256"/>
      <c r="H22" s="85">
        <v>0</v>
      </c>
      <c r="I22" s="86">
        <f>C16-I16</f>
        <v>0</v>
      </c>
      <c r="J22" s="86">
        <f>I22-J16</f>
        <v>0</v>
      </c>
      <c r="K22" s="86">
        <f>J22-K16</f>
        <v>0</v>
      </c>
      <c r="L22" s="86">
        <f>K22-L16</f>
        <v>0</v>
      </c>
      <c r="M22" s="86">
        <f>L22-M16</f>
        <v>0</v>
      </c>
      <c r="N22" s="87">
        <f>M22-N16</f>
        <v>0</v>
      </c>
      <c r="O22" s="37"/>
    </row>
    <row r="23" spans="1:15" ht="15" customHeight="1" thickBot="1" x14ac:dyDescent="0.3">
      <c r="A23" s="252"/>
      <c r="B23" s="253"/>
      <c r="C23" s="115"/>
      <c r="D23" s="115"/>
      <c r="E23" s="115"/>
      <c r="F23" s="254" t="s">
        <v>46</v>
      </c>
      <c r="G23" s="254"/>
      <c r="H23" s="116">
        <v>0</v>
      </c>
      <c r="I23" s="117">
        <f>C19-I19</f>
        <v>0</v>
      </c>
      <c r="J23" s="118">
        <f>I23-J19</f>
        <v>0</v>
      </c>
      <c r="K23" s="118">
        <f>J23-K19</f>
        <v>0</v>
      </c>
      <c r="L23" s="118">
        <f>K23-L19</f>
        <v>0</v>
      </c>
      <c r="M23" s="118">
        <f>L23-M19</f>
        <v>0</v>
      </c>
      <c r="N23" s="119">
        <f>M23-N19</f>
        <v>0</v>
      </c>
    </row>
  </sheetData>
  <sheetProtection algorithmName="SHA-512" hashValue="wThQlr72ardCIy+h+/0pz8NppHauNYA6udDGFJTO5g3YOF7tbtYeI0SMWh+nyFs3MeMy50R8kv3nO2LqCTH+pw==" saltValue="oV+C2MCLAs39cVuVm9oLSQ==" spinCount="100000" sheet="1" formatRows="0" selectLockedCells="1"/>
  <mergeCells count="7">
    <mergeCell ref="A1:N1"/>
    <mergeCell ref="B2:N2"/>
    <mergeCell ref="A23:B23"/>
    <mergeCell ref="F23:G23"/>
    <mergeCell ref="F22:G22"/>
    <mergeCell ref="F21:G21"/>
    <mergeCell ref="A18:B19"/>
  </mergeCells>
  <dataValidations count="11">
    <dataValidation allowBlank="1" showInputMessage="1" showErrorMessage="1" prompt="Višina obveznosti na zadnji dan pred oddajo vloge." sqref="C16" xr:uid="{00000000-0002-0000-0200-000000000000}"/>
    <dataValidation allowBlank="1" showInputMessage="1" showErrorMessage="1" prompt="Vpišite datum v rdeče polje." sqref="C3" xr:uid="{00000000-0002-0000-0200-000001000000}"/>
    <dataValidation allowBlank="1" showInputMessage="1" showErrorMessage="1" prompt="Odplačila glavnice." sqref="I3:N3 I18:N18 I20:N20" xr:uid="{00000000-0002-0000-0200-000002000000}"/>
    <dataValidation allowBlank="1" showInputMessage="1" showErrorMessage="1" prompt="Stanje glavnice." sqref="I21:N22" xr:uid="{00000000-0002-0000-0200-000003000000}"/>
    <dataValidation allowBlank="1" showInputMessage="1" showErrorMessage="1" prompt="Vnesti podatek iz bilance stanja na presečni datum." sqref="H22" xr:uid="{00000000-0002-0000-0200-000004000000}"/>
    <dataValidation allowBlank="1" showInputMessage="1" showErrorMessage="1" prompt="Stanje glavnice na presečni dan pred oddajo vloge." sqref="C4:C15" xr:uid="{00000000-0002-0000-0200-000005000000}"/>
    <dataValidation allowBlank="1" showInputMessage="1" showErrorMessage="1" prompt="Odplačila glavnice obstoječih obveznosti od presečnega dne do konca leta v EUR." sqref="I4:I15" xr:uid="{00000000-0002-0000-0200-000006000000}"/>
    <dataValidation allowBlank="1" showInputMessage="1" showErrorMessage="1" prompt="Odplačila glavnice obstoječih obveznosti v EUR." sqref="J4:N15" xr:uid="{00000000-0002-0000-0200-000007000000}"/>
    <dataValidation allowBlank="1" showInputMessage="1" showErrorMessage="1" prompt="Odplačila glavnice zaprošenega posojila pri Skladu v EUR." sqref="I19:N19" xr:uid="{00000000-0002-0000-0200-000008000000}"/>
    <dataValidation allowBlank="1" showInputMessage="1" showErrorMessage="1" prompt="Primer: Kredit NLB d.d." sqref="A4:A15" xr:uid="{00000000-0002-0000-0200-000009000000}"/>
    <dataValidation type="list" allowBlank="1" showInputMessage="1" showErrorMessage="1" prompt="Vlagatelji s sedežem na obmejnih problemskih območjih fiksno obrestno mero 1,5 % letno, ostali 1,7 % letno. V primeru posojila za namen zagotavljanja likvidnosti zaradi poplav v mesecu avgustu 2023, je obrestna mera fiksna in znaša 0,50 % letno." sqref="D19" xr:uid="{09611A02-D1B5-4CFD-BFD4-07C36CDF5533}">
      <formula1>$F$20:$H$20</formula1>
    </dataValidation>
  </dataValidation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49981"/>
    <pageSetUpPr fitToPage="1"/>
  </sheetPr>
  <dimension ref="A1:K66"/>
  <sheetViews>
    <sheetView view="pageBreakPreview" zoomScaleNormal="100" zoomScaleSheetLayoutView="100" zoomScalePageLayoutView="120" workbookViewId="0">
      <selection activeCell="G34" sqref="G34:H34"/>
    </sheetView>
  </sheetViews>
  <sheetFormatPr defaultColWidth="9.140625" defaultRowHeight="12.75" x14ac:dyDescent="0.2"/>
  <cols>
    <col min="1" max="1" width="49.85546875" style="5" customWidth="1"/>
    <col min="2" max="2" width="8.7109375" style="39" customWidth="1"/>
    <col min="3" max="3" width="17" style="5" customWidth="1"/>
    <col min="4" max="4" width="8.7109375" style="5" customWidth="1"/>
    <col min="5" max="11" width="17.28515625" style="5" customWidth="1"/>
    <col min="12" max="16384" width="9.140625" style="5"/>
  </cols>
  <sheetData>
    <row r="1" spans="1:11" ht="20.100000000000001" customHeight="1" x14ac:dyDescent="0.2">
      <c r="A1" s="245" t="s">
        <v>47</v>
      </c>
      <c r="B1" s="246"/>
      <c r="C1" s="246"/>
      <c r="D1" s="246"/>
      <c r="E1" s="246"/>
      <c r="F1" s="246"/>
      <c r="G1" s="246"/>
      <c r="H1" s="246"/>
      <c r="I1" s="246"/>
      <c r="J1" s="246"/>
      <c r="K1" s="247"/>
    </row>
    <row r="2" spans="1:11" ht="75" customHeight="1" x14ac:dyDescent="0.2">
      <c r="A2" s="284" t="s">
        <v>48</v>
      </c>
      <c r="B2" s="285"/>
      <c r="C2" s="285"/>
      <c r="D2" s="285"/>
      <c r="E2" s="285"/>
      <c r="F2" s="285"/>
      <c r="G2" s="285"/>
      <c r="H2" s="285"/>
      <c r="I2" s="285"/>
      <c r="J2" s="285"/>
      <c r="K2" s="286"/>
    </row>
    <row r="3" spans="1:11" ht="15.95" customHeight="1" x14ac:dyDescent="0.2">
      <c r="A3" s="125" t="s">
        <v>49</v>
      </c>
      <c r="B3" s="292"/>
      <c r="C3" s="292"/>
      <c r="D3" s="34"/>
      <c r="E3" s="34"/>
      <c r="F3" s="296" t="s">
        <v>50</v>
      </c>
      <c r="G3" s="296"/>
      <c r="H3" s="296"/>
      <c r="I3" s="296"/>
      <c r="J3" s="296"/>
      <c r="K3" s="297"/>
    </row>
    <row r="4" spans="1:11" ht="15.95" customHeight="1" x14ac:dyDescent="0.2">
      <c r="A4" s="126" t="s">
        <v>51</v>
      </c>
      <c r="B4" s="127" t="s">
        <v>52</v>
      </c>
      <c r="C4" s="128" t="s">
        <v>50</v>
      </c>
      <c r="D4" s="128" t="s">
        <v>53</v>
      </c>
      <c r="E4" s="128" t="s">
        <v>54</v>
      </c>
      <c r="F4" s="128" t="str">
        <f>CONCATENATE(" do vključno ",PREDSTAVITEV!E3)</f>
        <v xml:space="preserve"> do vključno 2022</v>
      </c>
      <c r="G4" s="128">
        <f>PREDSTAVITEV!E3+1</f>
        <v>2023</v>
      </c>
      <c r="H4" s="128">
        <f>PREDSTAVITEV!E3+2</f>
        <v>2024</v>
      </c>
      <c r="I4" s="128">
        <f>PREDSTAVITEV!E3+3</f>
        <v>2025</v>
      </c>
      <c r="J4" s="129">
        <f>PREDSTAVITEV!E3+4</f>
        <v>2026</v>
      </c>
      <c r="K4" s="130">
        <f>PREDSTAVITEV!E3+5</f>
        <v>2027</v>
      </c>
    </row>
    <row r="5" spans="1:11" s="16" customFormat="1" ht="15.95" customHeight="1" x14ac:dyDescent="0.2">
      <c r="A5" s="131" t="s">
        <v>55</v>
      </c>
      <c r="B5" s="132" t="s">
        <v>56</v>
      </c>
      <c r="C5" s="12">
        <f>SUM(F5:K5)</f>
        <v>0</v>
      </c>
      <c r="D5" s="14" t="e">
        <f>C5/$C$20</f>
        <v>#DIV/0!</v>
      </c>
      <c r="E5" s="13">
        <f>SUM(E6:E9)</f>
        <v>0</v>
      </c>
      <c r="F5" s="12">
        <f t="shared" ref="F5:J5" si="0">SUM(F6:F9)</f>
        <v>0</v>
      </c>
      <c r="G5" s="12">
        <f t="shared" si="0"/>
        <v>0</v>
      </c>
      <c r="H5" s="12">
        <f t="shared" si="0"/>
        <v>0</v>
      </c>
      <c r="I5" s="12">
        <f t="shared" si="0"/>
        <v>0</v>
      </c>
      <c r="J5" s="12">
        <f t="shared" si="0"/>
        <v>0</v>
      </c>
      <c r="K5" s="23">
        <f>SUM(K6:K9)</f>
        <v>0</v>
      </c>
    </row>
    <row r="6" spans="1:11" ht="15.95" customHeight="1" x14ac:dyDescent="0.2">
      <c r="A6" s="133" t="s">
        <v>57</v>
      </c>
      <c r="B6" s="134" t="s">
        <v>58</v>
      </c>
      <c r="C6" s="11">
        <f t="shared" ref="C6:C18" si="1">SUM(F6:K6)</f>
        <v>0</v>
      </c>
      <c r="D6" s="10"/>
      <c r="E6" s="8"/>
      <c r="F6" s="8"/>
      <c r="G6" s="8"/>
      <c r="H6" s="8"/>
      <c r="I6" s="8"/>
      <c r="J6" s="8"/>
      <c r="K6" s="21"/>
    </row>
    <row r="7" spans="1:11" ht="15.95" customHeight="1" x14ac:dyDescent="0.2">
      <c r="A7" s="103" t="s">
        <v>59</v>
      </c>
      <c r="B7" s="134" t="s">
        <v>60</v>
      </c>
      <c r="C7" s="11">
        <f t="shared" si="1"/>
        <v>0</v>
      </c>
      <c r="D7" s="10"/>
      <c r="E7" s="8"/>
      <c r="F7" s="8"/>
      <c r="G7" s="8"/>
      <c r="H7" s="8"/>
      <c r="I7" s="8"/>
      <c r="J7" s="8"/>
      <c r="K7" s="21"/>
    </row>
    <row r="8" spans="1:11" ht="15.95" customHeight="1" x14ac:dyDescent="0.2">
      <c r="A8" s="103" t="s">
        <v>61</v>
      </c>
      <c r="B8" s="134" t="s">
        <v>62</v>
      </c>
      <c r="C8" s="11">
        <f t="shared" si="1"/>
        <v>0</v>
      </c>
      <c r="D8" s="10"/>
      <c r="E8" s="8"/>
      <c r="F8" s="8"/>
      <c r="G8" s="8"/>
      <c r="H8" s="8"/>
      <c r="I8" s="8"/>
      <c r="J8" s="8"/>
      <c r="K8" s="21"/>
    </row>
    <row r="9" spans="1:11" ht="15.95" customHeight="1" x14ac:dyDescent="0.2">
      <c r="A9" s="133" t="s">
        <v>63</v>
      </c>
      <c r="B9" s="134" t="s">
        <v>64</v>
      </c>
      <c r="C9" s="11">
        <f t="shared" si="1"/>
        <v>0</v>
      </c>
      <c r="D9" s="10"/>
      <c r="E9" s="8"/>
      <c r="F9" s="8"/>
      <c r="G9" s="8"/>
      <c r="H9" s="8"/>
      <c r="I9" s="8"/>
      <c r="J9" s="8"/>
      <c r="K9" s="21"/>
    </row>
    <row r="10" spans="1:11" s="16" customFormat="1" ht="15.95" customHeight="1" x14ac:dyDescent="0.2">
      <c r="A10" s="131" t="s">
        <v>65</v>
      </c>
      <c r="B10" s="132" t="s">
        <v>66</v>
      </c>
      <c r="C10" s="12">
        <f t="shared" si="1"/>
        <v>0</v>
      </c>
      <c r="D10" s="14" t="e">
        <f>C10/$C$20</f>
        <v>#DIV/0!</v>
      </c>
      <c r="E10" s="13">
        <f t="shared" ref="E10:K10" si="2">SUM(E11:E15)</f>
        <v>0</v>
      </c>
      <c r="F10" s="13">
        <f t="shared" si="2"/>
        <v>0</v>
      </c>
      <c r="G10" s="13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23">
        <f t="shared" si="2"/>
        <v>0</v>
      </c>
    </row>
    <row r="11" spans="1:11" ht="15.95" customHeight="1" x14ac:dyDescent="0.2">
      <c r="A11" s="133" t="s">
        <v>67</v>
      </c>
      <c r="B11" s="135" t="s">
        <v>68</v>
      </c>
      <c r="C11" s="11">
        <f t="shared" si="1"/>
        <v>0</v>
      </c>
      <c r="D11" s="10"/>
      <c r="E11" s="122"/>
      <c r="F11" s="8"/>
      <c r="G11" s="122"/>
      <c r="H11" s="122"/>
      <c r="I11" s="122"/>
      <c r="J11" s="122"/>
      <c r="K11" s="24"/>
    </row>
    <row r="12" spans="1:11" ht="15.95" customHeight="1" x14ac:dyDescent="0.2">
      <c r="A12" s="103" t="s">
        <v>69</v>
      </c>
      <c r="B12" s="135" t="s">
        <v>70</v>
      </c>
      <c r="C12" s="11">
        <f t="shared" si="1"/>
        <v>0</v>
      </c>
      <c r="D12" s="10"/>
      <c r="E12" s="122"/>
      <c r="F12" s="8"/>
      <c r="G12" s="122"/>
      <c r="H12" s="122"/>
      <c r="I12" s="122"/>
      <c r="J12" s="122"/>
      <c r="K12" s="24"/>
    </row>
    <row r="13" spans="1:11" ht="15.95" customHeight="1" x14ac:dyDescent="0.2">
      <c r="A13" s="103" t="s">
        <v>71</v>
      </c>
      <c r="B13" s="136" t="s">
        <v>72</v>
      </c>
      <c r="C13" s="12">
        <f>SUM(F13:K13)</f>
        <v>0</v>
      </c>
      <c r="D13" s="10"/>
      <c r="E13" s="122"/>
      <c r="F13" s="8"/>
      <c r="G13" s="122"/>
      <c r="H13" s="122"/>
      <c r="I13" s="122"/>
      <c r="J13" s="122"/>
      <c r="K13" s="24"/>
    </row>
    <row r="14" spans="1:11" ht="25.5" x14ac:dyDescent="0.2">
      <c r="A14" s="133" t="s">
        <v>73</v>
      </c>
      <c r="B14" s="136" t="s">
        <v>74</v>
      </c>
      <c r="C14" s="11">
        <f t="shared" si="1"/>
        <v>0</v>
      </c>
      <c r="D14" s="10"/>
      <c r="E14" s="122"/>
      <c r="F14" s="8"/>
      <c r="G14" s="122"/>
      <c r="H14" s="122"/>
      <c r="I14" s="122"/>
      <c r="J14" s="122"/>
      <c r="K14" s="24"/>
    </row>
    <row r="15" spans="1:11" ht="15.95" customHeight="1" x14ac:dyDescent="0.2">
      <c r="A15" s="133" t="s">
        <v>75</v>
      </c>
      <c r="B15" s="137" t="s">
        <v>76</v>
      </c>
      <c r="C15" s="11">
        <f t="shared" si="1"/>
        <v>0</v>
      </c>
      <c r="D15" s="10"/>
      <c r="E15" s="122"/>
      <c r="F15" s="122"/>
      <c r="G15" s="122"/>
      <c r="H15" s="122"/>
      <c r="I15" s="122"/>
      <c r="J15" s="122"/>
      <c r="K15" s="24"/>
    </row>
    <row r="16" spans="1:11" s="16" customFormat="1" ht="15.95" customHeight="1" x14ac:dyDescent="0.2">
      <c r="A16" s="104" t="s">
        <v>77</v>
      </c>
      <c r="B16" s="128" t="s">
        <v>78</v>
      </c>
      <c r="C16" s="12">
        <f>SUM(F16:K16)</f>
        <v>0</v>
      </c>
      <c r="D16" s="14" t="e">
        <f>C16/$C$20</f>
        <v>#DIV/0!</v>
      </c>
      <c r="E16" s="13">
        <f>SUM(E17:E18)</f>
        <v>0</v>
      </c>
      <c r="F16" s="13">
        <f t="shared" ref="F16:J16" si="3">SUM(F17:F18)</f>
        <v>0</v>
      </c>
      <c r="G16" s="13">
        <f t="shared" si="3"/>
        <v>0</v>
      </c>
      <c r="H16" s="12">
        <f t="shared" si="3"/>
        <v>0</v>
      </c>
      <c r="I16" s="12">
        <f t="shared" si="3"/>
        <v>0</v>
      </c>
      <c r="J16" s="12">
        <f t="shared" si="3"/>
        <v>0</v>
      </c>
      <c r="K16" s="23">
        <f>SUM(K17:K18)</f>
        <v>0</v>
      </c>
    </row>
    <row r="17" spans="1:11" ht="15.95" customHeight="1" x14ac:dyDescent="0.2">
      <c r="A17" s="133" t="s">
        <v>79</v>
      </c>
      <c r="B17" s="138">
        <v>128</v>
      </c>
      <c r="C17" s="11">
        <f t="shared" si="1"/>
        <v>0</v>
      </c>
      <c r="D17" s="10"/>
      <c r="E17" s="122"/>
      <c r="F17" s="122"/>
      <c r="G17" s="122"/>
      <c r="H17" s="122"/>
      <c r="I17" s="122"/>
      <c r="J17" s="122"/>
      <c r="K17" s="24"/>
    </row>
    <row r="18" spans="1:11" ht="15.95" customHeight="1" x14ac:dyDescent="0.2">
      <c r="A18" s="133" t="s">
        <v>80</v>
      </c>
      <c r="B18" s="138">
        <v>139</v>
      </c>
      <c r="C18" s="11">
        <f t="shared" si="1"/>
        <v>0</v>
      </c>
      <c r="D18" s="10"/>
      <c r="E18" s="122"/>
      <c r="F18" s="122"/>
      <c r="G18" s="122"/>
      <c r="H18" s="122"/>
      <c r="I18" s="122"/>
      <c r="J18" s="122"/>
      <c r="K18" s="24"/>
    </row>
    <row r="19" spans="1:11" s="16" customFormat="1" ht="15.95" customHeight="1" thickBot="1" x14ac:dyDescent="0.25">
      <c r="A19" s="139" t="s">
        <v>81</v>
      </c>
      <c r="B19" s="140"/>
      <c r="C19" s="17">
        <f>C5+C10</f>
        <v>0</v>
      </c>
      <c r="D19" s="19" t="e">
        <f>C19/$C$20</f>
        <v>#DIV/0!</v>
      </c>
      <c r="E19" s="18">
        <f t="shared" ref="E19:K19" si="4">E5+E10</f>
        <v>0</v>
      </c>
      <c r="F19" s="18">
        <f t="shared" si="4"/>
        <v>0</v>
      </c>
      <c r="G19" s="18">
        <f t="shared" si="4"/>
        <v>0</v>
      </c>
      <c r="H19" s="17">
        <f t="shared" si="4"/>
        <v>0</v>
      </c>
      <c r="I19" s="17">
        <f t="shared" si="4"/>
        <v>0</v>
      </c>
      <c r="J19" s="17">
        <f t="shared" si="4"/>
        <v>0</v>
      </c>
      <c r="K19" s="25">
        <f t="shared" si="4"/>
        <v>0</v>
      </c>
    </row>
    <row r="20" spans="1:11" s="16" customFormat="1" ht="15.95" customHeight="1" thickBot="1" x14ac:dyDescent="0.25">
      <c r="A20" s="141" t="s">
        <v>82</v>
      </c>
      <c r="B20" s="142"/>
      <c r="C20" s="6">
        <f t="shared" ref="C20:K20" si="5">C5+C10+C16</f>
        <v>0</v>
      </c>
      <c r="D20" s="7" t="e">
        <f t="shared" si="5"/>
        <v>#DIV/0!</v>
      </c>
      <c r="E20" s="40">
        <f t="shared" si="5"/>
        <v>0</v>
      </c>
      <c r="F20" s="40">
        <f t="shared" si="5"/>
        <v>0</v>
      </c>
      <c r="G20" s="6">
        <f t="shared" si="5"/>
        <v>0</v>
      </c>
      <c r="H20" s="6">
        <f t="shared" si="5"/>
        <v>0</v>
      </c>
      <c r="I20" s="6">
        <f t="shared" si="5"/>
        <v>0</v>
      </c>
      <c r="J20" s="6">
        <f t="shared" si="5"/>
        <v>0</v>
      </c>
      <c r="K20" s="26">
        <f t="shared" si="5"/>
        <v>0</v>
      </c>
    </row>
    <row r="21" spans="1:11" s="16" customFormat="1" ht="15.95" customHeight="1" x14ac:dyDescent="0.2">
      <c r="A21" s="192"/>
      <c r="B21" s="190"/>
      <c r="C21" s="187"/>
      <c r="D21" s="190"/>
      <c r="E21" s="287" t="str">
        <f>IF(E20&gt;C20,"NAPAKA, ZNESEK BREZ DDV JE VEČJI OD ZNESKA Z DDV, POTREBNO USKLADITI PODATKE","")</f>
        <v/>
      </c>
      <c r="F21" s="287"/>
      <c r="G21" s="287"/>
      <c r="H21" s="287"/>
      <c r="I21" s="287"/>
      <c r="J21" s="287"/>
      <c r="K21" s="287"/>
    </row>
    <row r="22" spans="1:11" s="16" customFormat="1" ht="15.95" customHeight="1" x14ac:dyDescent="0.2">
      <c r="A22" s="190"/>
      <c r="B22" s="190"/>
      <c r="C22" s="128" t="s">
        <v>83</v>
      </c>
      <c r="D22" s="190"/>
      <c r="E22" s="191"/>
      <c r="F22" s="191"/>
      <c r="G22" s="191"/>
      <c r="H22" s="191"/>
      <c r="I22" s="191"/>
      <c r="J22" s="191"/>
      <c r="K22" s="191"/>
    </row>
    <row r="23" spans="1:11" s="16" customFormat="1" ht="81.75" customHeight="1" x14ac:dyDescent="0.2">
      <c r="A23" s="298" t="s">
        <v>84</v>
      </c>
      <c r="B23" s="298"/>
      <c r="C23" s="202"/>
      <c r="D23" s="299"/>
      <c r="E23" s="299"/>
      <c r="F23" s="299"/>
      <c r="G23" s="299"/>
      <c r="H23" s="299"/>
      <c r="I23" s="299"/>
      <c r="J23" s="299"/>
      <c r="K23" s="299"/>
    </row>
    <row r="24" spans="1:11" s="16" customFormat="1" ht="15.95" customHeight="1" x14ac:dyDescent="0.2">
      <c r="A24" s="186"/>
      <c r="B24" s="187"/>
      <c r="C24" s="187"/>
      <c r="D24" s="187"/>
      <c r="E24" s="188"/>
      <c r="F24" s="188"/>
      <c r="G24" s="188"/>
      <c r="H24" s="188"/>
      <c r="I24" s="188"/>
      <c r="J24" s="188"/>
      <c r="K24" s="189"/>
    </row>
    <row r="25" spans="1:11" ht="20.100000000000001" customHeight="1" x14ac:dyDescent="0.2">
      <c r="A25" s="272" t="s">
        <v>85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4"/>
    </row>
    <row r="26" spans="1:11" ht="64.5" customHeight="1" x14ac:dyDescent="0.2">
      <c r="A26" s="293" t="s">
        <v>163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5"/>
    </row>
    <row r="27" spans="1:11" ht="15.95" customHeight="1" x14ac:dyDescent="0.2">
      <c r="A27" s="290" t="s">
        <v>30</v>
      </c>
      <c r="B27" s="291"/>
      <c r="C27" s="267"/>
      <c r="D27" s="268"/>
      <c r="E27" s="268"/>
      <c r="F27" s="268"/>
      <c r="G27" s="268"/>
      <c r="H27" s="268"/>
      <c r="I27" s="268"/>
      <c r="J27" s="268"/>
      <c r="K27" s="268"/>
    </row>
    <row r="28" spans="1:11" ht="15.95" customHeight="1" x14ac:dyDescent="0.2">
      <c r="A28" s="290" t="s">
        <v>31</v>
      </c>
      <c r="B28" s="291"/>
      <c r="C28" s="267"/>
      <c r="D28" s="268"/>
      <c r="E28" s="268"/>
      <c r="F28" s="268"/>
      <c r="G28" s="268"/>
      <c r="H28" s="268"/>
      <c r="I28" s="268"/>
      <c r="J28" s="268"/>
      <c r="K28" s="268"/>
    </row>
    <row r="29" spans="1:11" ht="15.95" customHeight="1" x14ac:dyDescent="0.2">
      <c r="A29" s="288" t="s">
        <v>86</v>
      </c>
      <c r="B29" s="289"/>
      <c r="C29" s="128" t="s">
        <v>50</v>
      </c>
      <c r="D29" s="128" t="s">
        <v>53</v>
      </c>
      <c r="E29" s="128" t="s">
        <v>54</v>
      </c>
      <c r="F29" s="128" t="str">
        <f>CONCATENATE(" do vključno ",PREDSTAVITEV!E3)</f>
        <v xml:space="preserve"> do vključno 2022</v>
      </c>
      <c r="G29" s="128">
        <f>PREDSTAVITEV!E3+1</f>
        <v>2023</v>
      </c>
      <c r="H29" s="128">
        <f>PREDSTAVITEV!E3+2</f>
        <v>2024</v>
      </c>
      <c r="I29" s="128">
        <f>PREDSTAVITEV!E3+3</f>
        <v>2025</v>
      </c>
      <c r="J29" s="129">
        <f>PREDSTAVITEV!E3+4</f>
        <v>2026</v>
      </c>
      <c r="K29" s="130">
        <f>PREDSTAVITEV!E3+5</f>
        <v>2027</v>
      </c>
    </row>
    <row r="30" spans="1:11" ht="15.95" customHeight="1" x14ac:dyDescent="0.2">
      <c r="A30" s="131" t="s">
        <v>87</v>
      </c>
      <c r="B30" s="143"/>
      <c r="C30" s="12">
        <f>SUM(F30:K30)</f>
        <v>0</v>
      </c>
      <c r="D30" s="14" t="e">
        <f>C30/$C$41</f>
        <v>#DIV/0!</v>
      </c>
      <c r="E30" s="13">
        <f>SUM(E31:E32)</f>
        <v>0</v>
      </c>
      <c r="F30" s="13">
        <f t="shared" ref="F30:I30" si="6">SUM(F31:F32)</f>
        <v>0</v>
      </c>
      <c r="G30" s="13">
        <f t="shared" si="6"/>
        <v>0</v>
      </c>
      <c r="H30" s="12">
        <f t="shared" si="6"/>
        <v>0</v>
      </c>
      <c r="I30" s="12">
        <f t="shared" si="6"/>
        <v>0</v>
      </c>
      <c r="J30" s="28">
        <f>SUM(J31:J32)</f>
        <v>0</v>
      </c>
      <c r="K30" s="23">
        <f>SUM(K31:K32)</f>
        <v>0</v>
      </c>
    </row>
    <row r="31" spans="1:11" ht="15.95" customHeight="1" x14ac:dyDescent="0.2">
      <c r="A31" s="277" t="s">
        <v>88</v>
      </c>
      <c r="B31" s="278"/>
      <c r="C31" s="12">
        <f t="shared" ref="C31:C36" si="7">SUM(F31:K31)</f>
        <v>0</v>
      </c>
      <c r="D31" s="10"/>
      <c r="E31" s="9"/>
      <c r="F31" s="9"/>
      <c r="G31" s="9"/>
      <c r="H31" s="9"/>
      <c r="I31" s="9"/>
      <c r="J31" s="9"/>
      <c r="K31" s="123"/>
    </row>
    <row r="32" spans="1:11" ht="15.95" customHeight="1" x14ac:dyDescent="0.2">
      <c r="A32" s="277" t="s">
        <v>89</v>
      </c>
      <c r="B32" s="278"/>
      <c r="C32" s="12">
        <f t="shared" si="7"/>
        <v>0</v>
      </c>
      <c r="D32" s="10"/>
      <c r="E32" s="9"/>
      <c r="F32" s="9"/>
      <c r="G32" s="9"/>
      <c r="H32" s="9"/>
      <c r="I32" s="9"/>
      <c r="J32" s="9"/>
      <c r="K32" s="123"/>
    </row>
    <row r="33" spans="1:11" s="16" customFormat="1" ht="15.95" customHeight="1" x14ac:dyDescent="0.2">
      <c r="A33" s="131" t="s">
        <v>90</v>
      </c>
      <c r="B33" s="143"/>
      <c r="C33" s="12">
        <f>SUM(F33:K33)</f>
        <v>0</v>
      </c>
      <c r="D33" s="14" t="e">
        <f>C33/$C$41</f>
        <v>#DIV/0!</v>
      </c>
      <c r="E33" s="13">
        <f>SUM(E34:E38)</f>
        <v>0</v>
      </c>
      <c r="F33" s="13">
        <f t="shared" ref="F33:K33" si="8">SUM(F34:F38)</f>
        <v>0</v>
      </c>
      <c r="G33" s="13">
        <f t="shared" si="8"/>
        <v>0</v>
      </c>
      <c r="H33" s="13">
        <f t="shared" si="8"/>
        <v>0</v>
      </c>
      <c r="I33" s="13">
        <f>SUM(I34:I38)</f>
        <v>0</v>
      </c>
      <c r="J33" s="13">
        <f t="shared" si="8"/>
        <v>0</v>
      </c>
      <c r="K33" s="45">
        <f t="shared" si="8"/>
        <v>0</v>
      </c>
    </row>
    <row r="34" spans="1:11" ht="15.95" customHeight="1" x14ac:dyDescent="0.2">
      <c r="A34" s="144" t="s">
        <v>91</v>
      </c>
      <c r="B34" s="145"/>
      <c r="C34" s="12">
        <f t="shared" si="7"/>
        <v>0</v>
      </c>
      <c r="D34" s="10"/>
      <c r="E34" s="9"/>
      <c r="F34" s="9"/>
      <c r="G34" s="9"/>
      <c r="H34" s="9"/>
      <c r="I34" s="9"/>
      <c r="J34" s="9"/>
      <c r="K34" s="123"/>
    </row>
    <row r="35" spans="1:11" ht="25.5" x14ac:dyDescent="0.2">
      <c r="A35" s="144" t="s">
        <v>92</v>
      </c>
      <c r="B35" s="145"/>
      <c r="C35" s="12">
        <f t="shared" si="7"/>
        <v>0</v>
      </c>
      <c r="D35" s="10"/>
      <c r="E35" s="9"/>
      <c r="F35" s="9"/>
      <c r="G35" s="9"/>
      <c r="H35" s="9"/>
      <c r="I35" s="9"/>
      <c r="J35" s="9"/>
      <c r="K35" s="123"/>
    </row>
    <row r="36" spans="1:11" ht="15.95" customHeight="1" x14ac:dyDescent="0.2">
      <c r="A36" s="144" t="s">
        <v>93</v>
      </c>
      <c r="B36" s="145"/>
      <c r="C36" s="12">
        <f t="shared" si="7"/>
        <v>0</v>
      </c>
      <c r="D36" s="10"/>
      <c r="E36" s="9"/>
      <c r="F36" s="9"/>
      <c r="G36" s="9"/>
      <c r="H36" s="9"/>
      <c r="I36" s="9"/>
      <c r="J36" s="9"/>
      <c r="K36" s="123"/>
    </row>
    <row r="37" spans="1:11" ht="15.95" customHeight="1" x14ac:dyDescent="0.2">
      <c r="A37" s="144" t="s">
        <v>94</v>
      </c>
      <c r="B37" s="145"/>
      <c r="C37" s="12"/>
      <c r="D37" s="10"/>
      <c r="E37" s="9"/>
      <c r="F37" s="9"/>
      <c r="G37" s="9"/>
      <c r="H37" s="9"/>
      <c r="I37" s="9"/>
      <c r="J37" s="9"/>
      <c r="K37" s="123"/>
    </row>
    <row r="38" spans="1:11" ht="15.95" customHeight="1" x14ac:dyDescent="0.2">
      <c r="A38" s="144" t="s">
        <v>95</v>
      </c>
      <c r="B38" s="145"/>
      <c r="C38" s="12"/>
      <c r="D38" s="10"/>
      <c r="E38" s="9"/>
      <c r="F38" s="9"/>
      <c r="G38" s="9"/>
      <c r="H38" s="9"/>
      <c r="I38" s="9"/>
      <c r="J38" s="9"/>
      <c r="K38" s="123"/>
    </row>
    <row r="39" spans="1:11" ht="15.95" customHeight="1" x14ac:dyDescent="0.2">
      <c r="A39" s="131" t="s">
        <v>96</v>
      </c>
      <c r="B39" s="146"/>
      <c r="C39" s="12">
        <f>SUM(F39:K39)</f>
        <v>0</v>
      </c>
      <c r="D39" s="14" t="e">
        <f>C39/$C$41</f>
        <v>#DIV/0!</v>
      </c>
      <c r="E39" s="46">
        <f>SUM(E40)</f>
        <v>0</v>
      </c>
      <c r="F39" s="46">
        <f t="shared" ref="F39:J39" si="9">SUM(F40)</f>
        <v>0</v>
      </c>
      <c r="G39" s="46">
        <f t="shared" si="9"/>
        <v>0</v>
      </c>
      <c r="H39" s="46">
        <f t="shared" si="9"/>
        <v>0</v>
      </c>
      <c r="I39" s="46">
        <f>SUM(I40)</f>
        <v>0</v>
      </c>
      <c r="J39" s="46">
        <f t="shared" si="9"/>
        <v>0</v>
      </c>
      <c r="K39" s="124">
        <f>SUM(K40)</f>
        <v>0</v>
      </c>
    </row>
    <row r="40" spans="1:11" ht="15.95" customHeight="1" thickBot="1" x14ac:dyDescent="0.25">
      <c r="A40" s="144" t="s">
        <v>97</v>
      </c>
      <c r="B40" s="145"/>
      <c r="C40" s="12">
        <f t="shared" ref="C40" si="10">SUM(F40:K40)</f>
        <v>0</v>
      </c>
      <c r="D40" s="10"/>
      <c r="E40" s="9"/>
      <c r="F40" s="9"/>
      <c r="G40" s="15"/>
      <c r="H40" s="122"/>
      <c r="I40" s="122"/>
      <c r="J40" s="29"/>
      <c r="K40" s="24"/>
    </row>
    <row r="41" spans="1:11" ht="15.95" customHeight="1" thickBot="1" x14ac:dyDescent="0.25">
      <c r="A41" s="141" t="s">
        <v>98</v>
      </c>
      <c r="B41" s="142"/>
      <c r="C41" s="6">
        <f>C30+C33+C39</f>
        <v>0</v>
      </c>
      <c r="D41" s="7" t="e">
        <f>D30+D33</f>
        <v>#DIV/0!</v>
      </c>
      <c r="E41" s="6">
        <f>E30+E33+E39</f>
        <v>0</v>
      </c>
      <c r="F41" s="6">
        <f t="shared" ref="F41:J41" si="11">F30+F33+F39</f>
        <v>0</v>
      </c>
      <c r="G41" s="6">
        <f t="shared" si="11"/>
        <v>0</v>
      </c>
      <c r="H41" s="6">
        <f t="shared" si="11"/>
        <v>0</v>
      </c>
      <c r="I41" s="6">
        <f t="shared" si="11"/>
        <v>0</v>
      </c>
      <c r="J41" s="6">
        <f t="shared" si="11"/>
        <v>0</v>
      </c>
      <c r="K41" s="26">
        <f>K30+K33+K39</f>
        <v>0</v>
      </c>
    </row>
    <row r="42" spans="1:11" ht="15.75" customHeight="1" x14ac:dyDescent="0.2">
      <c r="A42" s="147"/>
      <c r="B42" s="148"/>
      <c r="C42" s="149">
        <f>C41-C20</f>
        <v>0</v>
      </c>
      <c r="D42" s="150"/>
      <c r="E42" s="149">
        <f t="shared" ref="E42:K42" si="12">E41-E20</f>
        <v>0</v>
      </c>
      <c r="F42" s="149">
        <f t="shared" si="12"/>
        <v>0</v>
      </c>
      <c r="G42" s="149">
        <f t="shared" si="12"/>
        <v>0</v>
      </c>
      <c r="H42" s="149">
        <f t="shared" si="12"/>
        <v>0</v>
      </c>
      <c r="I42" s="149">
        <f t="shared" si="12"/>
        <v>0</v>
      </c>
      <c r="J42" s="149">
        <f t="shared" si="12"/>
        <v>0</v>
      </c>
      <c r="K42" s="151">
        <f t="shared" si="12"/>
        <v>0</v>
      </c>
    </row>
    <row r="43" spans="1:11" ht="38.25" customHeight="1" x14ac:dyDescent="0.2">
      <c r="A43" s="147"/>
      <c r="B43" s="148"/>
      <c r="C43" s="152" t="str">
        <f>IF(C20&gt;C41,"STROŠKI (CELICA C25) NISO USKLAJENI Z VIRI FINANCIRANJA","")</f>
        <v/>
      </c>
      <c r="D43" s="150"/>
      <c r="E43" s="152" t="str">
        <f>IF(E20&gt;E41,"STROŠKI (CELICA E25) NISO USKLAJENI Z VIRI FINANCIRANJA","")</f>
        <v/>
      </c>
      <c r="F43" s="152" t="str">
        <f>IF(F20&gt;F41,"STROŠKI (CELICA F25) NISO USKLAJENI Z VIRI FINANCIRANJA","")</f>
        <v/>
      </c>
      <c r="G43" s="152" t="str">
        <f>IF(G20&gt;G41,"STROŠKI (CELICA G25) NISO USKLAJENI Z VIRI FINANCIRANJA","")</f>
        <v/>
      </c>
      <c r="H43" s="152" t="str">
        <f>IF(H20&gt;H41,"STROŠKI (CELICA H25) NISO USKLAJENI Z VIRI FINANCIRANJA","")</f>
        <v/>
      </c>
      <c r="I43" s="152" t="str">
        <f>IF(I20&gt;I41,"STROŠKI (CELICA I25) NISO USKLAJENI Z VIRI FINANCIRANJA","")</f>
        <v/>
      </c>
      <c r="J43" s="152" t="str">
        <f>IF(J20&gt;J41,"STROŠKI (CELICA J25) NISO USKLAJENI Z VIRI FINANCIRANJA","")</f>
        <v/>
      </c>
      <c r="K43" s="153" t="str">
        <f>IF(K20&gt;K41,"STROŠKI (CELICA K25) NISO USKLAJENI Z VIRI FINANCIRANJA","")</f>
        <v/>
      </c>
    </row>
    <row r="44" spans="1:11" ht="84" customHeight="1" x14ac:dyDescent="0.2">
      <c r="A44" s="279" t="s">
        <v>99</v>
      </c>
      <c r="B44" s="280"/>
      <c r="C44" s="267"/>
      <c r="D44" s="268"/>
      <c r="E44" s="268"/>
      <c r="F44" s="268"/>
      <c r="G44" s="268"/>
      <c r="H44" s="268"/>
      <c r="I44" s="268"/>
      <c r="J44" s="268"/>
      <c r="K44" s="268"/>
    </row>
    <row r="45" spans="1:11" ht="15.95" customHeight="1" x14ac:dyDescent="0.2">
      <c r="A45" s="154"/>
      <c r="B45" s="155"/>
      <c r="C45" s="35"/>
      <c r="D45" s="35"/>
      <c r="E45" s="35"/>
      <c r="F45" s="35"/>
      <c r="G45" s="35"/>
      <c r="H45" s="35"/>
      <c r="I45" s="35"/>
      <c r="J45" s="35"/>
      <c r="K45" s="36"/>
    </row>
    <row r="46" spans="1:11" ht="20.100000000000001" customHeight="1" x14ac:dyDescent="0.2">
      <c r="A46" s="272" t="s">
        <v>100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4"/>
    </row>
    <row r="47" spans="1:11" ht="42" customHeight="1" x14ac:dyDescent="0.2">
      <c r="A47" s="269" t="s">
        <v>101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1"/>
    </row>
    <row r="48" spans="1:11" ht="15.95" customHeight="1" x14ac:dyDescent="0.2">
      <c r="A48" s="126" t="s">
        <v>51</v>
      </c>
      <c r="B48" s="127" t="s">
        <v>52</v>
      </c>
      <c r="C48" s="193" t="s">
        <v>54</v>
      </c>
      <c r="D48" s="156" t="s">
        <v>53</v>
      </c>
      <c r="E48" s="156" t="s">
        <v>102</v>
      </c>
      <c r="F48" s="281"/>
      <c r="G48" s="282"/>
      <c r="H48" s="282"/>
      <c r="I48" s="282"/>
      <c r="J48" s="282"/>
      <c r="K48" s="283"/>
    </row>
    <row r="49" spans="1:11" ht="15.95" customHeight="1" x14ac:dyDescent="0.2">
      <c r="A49" s="131" t="s">
        <v>55</v>
      </c>
      <c r="B49" s="132" t="s">
        <v>56</v>
      </c>
      <c r="C49" s="157">
        <f t="shared" ref="C49:C59" si="13">E5</f>
        <v>0</v>
      </c>
      <c r="D49" s="41" t="e">
        <f>E49/C49</f>
        <v>#DIV/0!</v>
      </c>
      <c r="E49" s="12">
        <f>SUM(E50:E53)</f>
        <v>0</v>
      </c>
      <c r="F49" s="260" t="str">
        <f t="shared" ref="F49:F64" si="14">IF(E49&gt;C49,"NAPAKA, USKLADITE PODATKE S PRVO TABELO - NAČRT PORABE SREDSTEV","")</f>
        <v/>
      </c>
      <c r="G49" s="261"/>
      <c r="H49" s="261"/>
      <c r="I49" s="261"/>
      <c r="J49" s="261"/>
      <c r="K49" s="262"/>
    </row>
    <row r="50" spans="1:11" ht="15.95" customHeight="1" x14ac:dyDescent="0.2">
      <c r="A50" s="133" t="s">
        <v>57</v>
      </c>
      <c r="B50" s="134" t="s">
        <v>58</v>
      </c>
      <c r="C50" s="158">
        <f t="shared" si="13"/>
        <v>0</v>
      </c>
      <c r="D50" s="42" t="e">
        <f t="shared" ref="D50:D61" si="15">E50/C50</f>
        <v>#DIV/0!</v>
      </c>
      <c r="E50" s="9"/>
      <c r="F50" s="264" t="str">
        <f t="shared" si="14"/>
        <v/>
      </c>
      <c r="G50" s="265"/>
      <c r="H50" s="265"/>
      <c r="I50" s="265"/>
      <c r="J50" s="265"/>
      <c r="K50" s="266"/>
    </row>
    <row r="51" spans="1:11" ht="15.95" customHeight="1" x14ac:dyDescent="0.2">
      <c r="A51" s="103" t="s">
        <v>59</v>
      </c>
      <c r="B51" s="134" t="s">
        <v>60</v>
      </c>
      <c r="C51" s="158">
        <f t="shared" si="13"/>
        <v>0</v>
      </c>
      <c r="D51" s="42" t="e">
        <f t="shared" si="15"/>
        <v>#DIV/0!</v>
      </c>
      <c r="E51" s="9"/>
      <c r="F51" s="260" t="str">
        <f t="shared" si="14"/>
        <v/>
      </c>
      <c r="G51" s="261"/>
      <c r="H51" s="261"/>
      <c r="I51" s="261"/>
      <c r="J51" s="261"/>
      <c r="K51" s="262"/>
    </row>
    <row r="52" spans="1:11" ht="15.95" customHeight="1" x14ac:dyDescent="0.2">
      <c r="A52" s="103" t="s">
        <v>61</v>
      </c>
      <c r="B52" s="134" t="s">
        <v>62</v>
      </c>
      <c r="C52" s="158">
        <f t="shared" si="13"/>
        <v>0</v>
      </c>
      <c r="D52" s="42" t="e">
        <f t="shared" si="15"/>
        <v>#DIV/0!</v>
      </c>
      <c r="E52" s="9"/>
      <c r="F52" s="260" t="str">
        <f t="shared" si="14"/>
        <v/>
      </c>
      <c r="G52" s="261"/>
      <c r="H52" s="261"/>
      <c r="I52" s="261"/>
      <c r="J52" s="261"/>
      <c r="K52" s="262"/>
    </row>
    <row r="53" spans="1:11" ht="15.95" customHeight="1" x14ac:dyDescent="0.2">
      <c r="A53" s="133" t="s">
        <v>63</v>
      </c>
      <c r="B53" s="134" t="s">
        <v>64</v>
      </c>
      <c r="C53" s="158">
        <f t="shared" si="13"/>
        <v>0</v>
      </c>
      <c r="D53" s="42" t="e">
        <f t="shared" si="15"/>
        <v>#DIV/0!</v>
      </c>
      <c r="E53" s="9"/>
      <c r="F53" s="260" t="str">
        <f t="shared" si="14"/>
        <v/>
      </c>
      <c r="G53" s="261"/>
      <c r="H53" s="261"/>
      <c r="I53" s="261"/>
      <c r="J53" s="261"/>
      <c r="K53" s="262"/>
    </row>
    <row r="54" spans="1:11" ht="15.95" customHeight="1" x14ac:dyDescent="0.2">
      <c r="A54" s="131" t="s">
        <v>103</v>
      </c>
      <c r="B54" s="132" t="s">
        <v>66</v>
      </c>
      <c r="C54" s="157">
        <f t="shared" si="13"/>
        <v>0</v>
      </c>
      <c r="D54" s="41" t="e">
        <f t="shared" si="15"/>
        <v>#DIV/0!</v>
      </c>
      <c r="E54" s="157">
        <f>SUM(E55:E59)</f>
        <v>0</v>
      </c>
      <c r="F54" s="260" t="str">
        <f t="shared" si="14"/>
        <v/>
      </c>
      <c r="G54" s="261"/>
      <c r="H54" s="261"/>
      <c r="I54" s="261"/>
      <c r="J54" s="261"/>
      <c r="K54" s="262"/>
    </row>
    <row r="55" spans="1:11" ht="15.95" customHeight="1" x14ac:dyDescent="0.2">
      <c r="A55" s="133" t="s">
        <v>67</v>
      </c>
      <c r="B55" s="135" t="s">
        <v>68</v>
      </c>
      <c r="C55" s="158">
        <f t="shared" si="13"/>
        <v>0</v>
      </c>
      <c r="D55" s="42" t="e">
        <f t="shared" si="15"/>
        <v>#DIV/0!</v>
      </c>
      <c r="E55" s="9"/>
      <c r="F55" s="260" t="str">
        <f t="shared" si="14"/>
        <v/>
      </c>
      <c r="G55" s="261"/>
      <c r="H55" s="261"/>
      <c r="I55" s="261"/>
      <c r="J55" s="261"/>
      <c r="K55" s="262"/>
    </row>
    <row r="56" spans="1:11" ht="15.95" customHeight="1" x14ac:dyDescent="0.2">
      <c r="A56" s="103" t="s">
        <v>69</v>
      </c>
      <c r="B56" s="135" t="s">
        <v>70</v>
      </c>
      <c r="C56" s="158">
        <f t="shared" si="13"/>
        <v>0</v>
      </c>
      <c r="D56" s="42" t="e">
        <f t="shared" si="15"/>
        <v>#DIV/0!</v>
      </c>
      <c r="E56" s="9"/>
      <c r="F56" s="260" t="str">
        <f t="shared" si="14"/>
        <v/>
      </c>
      <c r="G56" s="261"/>
      <c r="H56" s="261"/>
      <c r="I56" s="261"/>
      <c r="J56" s="261"/>
      <c r="K56" s="262"/>
    </row>
    <row r="57" spans="1:11" ht="15.95" customHeight="1" x14ac:dyDescent="0.2">
      <c r="A57" s="103" t="s">
        <v>71</v>
      </c>
      <c r="B57" s="136" t="s">
        <v>72</v>
      </c>
      <c r="C57" s="158">
        <f t="shared" si="13"/>
        <v>0</v>
      </c>
      <c r="D57" s="42" t="e">
        <f t="shared" si="15"/>
        <v>#DIV/0!</v>
      </c>
      <c r="E57" s="9"/>
      <c r="F57" s="260" t="str">
        <f t="shared" si="14"/>
        <v/>
      </c>
      <c r="G57" s="261"/>
      <c r="H57" s="261"/>
      <c r="I57" s="261"/>
      <c r="J57" s="261"/>
      <c r="K57" s="262"/>
    </row>
    <row r="58" spans="1:11" ht="25.5" x14ac:dyDescent="0.2">
      <c r="A58" s="133" t="s">
        <v>73</v>
      </c>
      <c r="B58" s="136" t="s">
        <v>74</v>
      </c>
      <c r="C58" s="158">
        <f t="shared" si="13"/>
        <v>0</v>
      </c>
      <c r="D58" s="42" t="e">
        <f>E58/C58</f>
        <v>#DIV/0!</v>
      </c>
      <c r="E58" s="9"/>
      <c r="F58" s="260" t="str">
        <f t="shared" si="14"/>
        <v/>
      </c>
      <c r="G58" s="261"/>
      <c r="H58" s="261"/>
      <c r="I58" s="261"/>
      <c r="J58" s="261"/>
      <c r="K58" s="262"/>
    </row>
    <row r="59" spans="1:11" ht="15.95" customHeight="1" x14ac:dyDescent="0.2">
      <c r="A59" s="133" t="s">
        <v>75</v>
      </c>
      <c r="B59" s="137" t="s">
        <v>76</v>
      </c>
      <c r="C59" s="158">
        <f t="shared" si="13"/>
        <v>0</v>
      </c>
      <c r="D59" s="42" t="e">
        <f t="shared" si="15"/>
        <v>#DIV/0!</v>
      </c>
      <c r="E59" s="9"/>
      <c r="F59" s="260" t="str">
        <f t="shared" si="14"/>
        <v/>
      </c>
      <c r="G59" s="261"/>
      <c r="H59" s="261"/>
      <c r="I59" s="261"/>
      <c r="J59" s="261"/>
      <c r="K59" s="262"/>
    </row>
    <row r="60" spans="1:11" ht="25.5" x14ac:dyDescent="0.2">
      <c r="A60" s="104" t="s">
        <v>104</v>
      </c>
      <c r="B60" s="128" t="s">
        <v>78</v>
      </c>
      <c r="C60" s="157">
        <f t="shared" ref="C60:C64" si="16">E16</f>
        <v>0</v>
      </c>
      <c r="D60" s="41" t="e">
        <f>E60/C60</f>
        <v>#DIV/0!</v>
      </c>
      <c r="E60" s="157">
        <f>SUM(E61:E62)</f>
        <v>0</v>
      </c>
      <c r="F60" s="260" t="str">
        <f t="shared" si="14"/>
        <v/>
      </c>
      <c r="G60" s="261"/>
      <c r="H60" s="261"/>
      <c r="I60" s="261"/>
      <c r="J60" s="261"/>
      <c r="K60" s="262"/>
    </row>
    <row r="61" spans="1:11" ht="15.95" customHeight="1" x14ac:dyDescent="0.2">
      <c r="A61" s="133" t="s">
        <v>79</v>
      </c>
      <c r="B61" s="138">
        <v>128</v>
      </c>
      <c r="C61" s="158">
        <f t="shared" si="16"/>
        <v>0</v>
      </c>
      <c r="D61" s="42" t="e">
        <f t="shared" si="15"/>
        <v>#DIV/0!</v>
      </c>
      <c r="E61" s="9"/>
      <c r="F61" s="260" t="str">
        <f t="shared" si="14"/>
        <v/>
      </c>
      <c r="G61" s="261"/>
      <c r="H61" s="261"/>
      <c r="I61" s="261"/>
      <c r="J61" s="261"/>
      <c r="K61" s="262"/>
    </row>
    <row r="62" spans="1:11" ht="15.95" customHeight="1" x14ac:dyDescent="0.2">
      <c r="A62" s="133" t="s">
        <v>80</v>
      </c>
      <c r="B62" s="138">
        <v>139</v>
      </c>
      <c r="C62" s="158">
        <f t="shared" si="16"/>
        <v>0</v>
      </c>
      <c r="D62" s="42" t="e">
        <f>E62/C62</f>
        <v>#DIV/0!</v>
      </c>
      <c r="E62" s="9"/>
      <c r="F62" s="260" t="str">
        <f t="shared" si="14"/>
        <v/>
      </c>
      <c r="G62" s="261"/>
      <c r="H62" s="261"/>
      <c r="I62" s="261"/>
      <c r="J62" s="261"/>
      <c r="K62" s="262"/>
    </row>
    <row r="63" spans="1:11" ht="15.95" customHeight="1" thickBot="1" x14ac:dyDescent="0.25">
      <c r="A63" s="139" t="s">
        <v>81</v>
      </c>
      <c r="B63" s="140"/>
      <c r="C63" s="159">
        <f t="shared" si="16"/>
        <v>0</v>
      </c>
      <c r="D63" s="43" t="e">
        <f>E63/C63</f>
        <v>#DIV/0!</v>
      </c>
      <c r="E63" s="17">
        <f>E49+E54</f>
        <v>0</v>
      </c>
      <c r="F63" s="260" t="str">
        <f t="shared" si="14"/>
        <v/>
      </c>
      <c r="G63" s="261"/>
      <c r="H63" s="261"/>
      <c r="I63" s="261"/>
      <c r="J63" s="261"/>
      <c r="K63" s="262"/>
    </row>
    <row r="64" spans="1:11" ht="15.95" customHeight="1" thickBot="1" x14ac:dyDescent="0.25">
      <c r="A64" s="275" t="s">
        <v>82</v>
      </c>
      <c r="B64" s="276"/>
      <c r="C64" s="160">
        <f t="shared" si="16"/>
        <v>0</v>
      </c>
      <c r="D64" s="44" t="e">
        <f>E64/C64</f>
        <v>#DIV/0!</v>
      </c>
      <c r="E64" s="26">
        <f>E49+E54+E60</f>
        <v>0</v>
      </c>
      <c r="F64" s="263" t="str">
        <f t="shared" si="14"/>
        <v/>
      </c>
      <c r="G64" s="261"/>
      <c r="H64" s="261"/>
      <c r="I64" s="261"/>
      <c r="J64" s="261"/>
      <c r="K64" s="262"/>
    </row>
    <row r="65" spans="1:11" ht="15.75" customHeight="1" x14ac:dyDescent="0.2">
      <c r="A65" s="161"/>
      <c r="B65" s="162"/>
      <c r="C65" s="163"/>
      <c r="D65" s="150"/>
      <c r="E65" s="258" t="str">
        <f>IF(E64&gt;C39,"STROŠKI SO VIŠJI KOT ZNESEK IZPLAČILA NEPOVRATNIH SREDSTEV (CELICA C41)","")</f>
        <v/>
      </c>
      <c r="F65" s="258"/>
      <c r="G65" s="258"/>
      <c r="H65" s="258"/>
      <c r="I65" s="258"/>
      <c r="J65" s="164"/>
      <c r="K65" s="165"/>
    </row>
    <row r="66" spans="1:11" ht="15.95" customHeight="1" thickBot="1" x14ac:dyDescent="0.25">
      <c r="A66" s="166"/>
      <c r="B66" s="167"/>
      <c r="C66" s="168"/>
      <c r="D66" s="169"/>
      <c r="E66" s="259"/>
      <c r="F66" s="259"/>
      <c r="G66" s="259"/>
      <c r="H66" s="259"/>
      <c r="I66" s="259"/>
      <c r="J66" s="170"/>
      <c r="K66" s="171"/>
    </row>
  </sheetData>
  <sheetProtection algorithmName="SHA-512" hashValue="9ceB9YRK50LYvgxSoW6xUCm1DayvTM0VvAhz1zGjJg2B1oCtqdrOMechArK9gjtlQPG0Cp1eImmosNS8Szxb0g==" saltValue="ytFCWwBuLkBzyY4fakz4qQ==" spinCount="100000" sheet="1" formatRows="0" selectLockedCells="1"/>
  <mergeCells count="39">
    <mergeCell ref="A1:K1"/>
    <mergeCell ref="A2:K2"/>
    <mergeCell ref="E21:K21"/>
    <mergeCell ref="F52:K52"/>
    <mergeCell ref="F51:K51"/>
    <mergeCell ref="A29:B29"/>
    <mergeCell ref="A27:B27"/>
    <mergeCell ref="A28:B28"/>
    <mergeCell ref="A31:B31"/>
    <mergeCell ref="B3:C3"/>
    <mergeCell ref="A26:K26"/>
    <mergeCell ref="C27:K27"/>
    <mergeCell ref="C28:K28"/>
    <mergeCell ref="F3:K3"/>
    <mergeCell ref="A23:B23"/>
    <mergeCell ref="D23:K23"/>
    <mergeCell ref="A25:K25"/>
    <mergeCell ref="A32:B32"/>
    <mergeCell ref="A44:B44"/>
    <mergeCell ref="F49:K49"/>
    <mergeCell ref="F48:K48"/>
    <mergeCell ref="F50:K50"/>
    <mergeCell ref="C44:K44"/>
    <mergeCell ref="A47:K47"/>
    <mergeCell ref="A46:K46"/>
    <mergeCell ref="A64:B64"/>
    <mergeCell ref="F58:K58"/>
    <mergeCell ref="F59:K59"/>
    <mergeCell ref="F53:K53"/>
    <mergeCell ref="F54:K54"/>
    <mergeCell ref="F55:K55"/>
    <mergeCell ref="F56:K56"/>
    <mergeCell ref="F57:K57"/>
    <mergeCell ref="E65:I66"/>
    <mergeCell ref="F60:K60"/>
    <mergeCell ref="F61:K61"/>
    <mergeCell ref="F62:K62"/>
    <mergeCell ref="F63:K63"/>
    <mergeCell ref="F64:K64"/>
  </mergeCells>
  <dataValidations count="6">
    <dataValidation allowBlank="1" showInputMessage="1" showErrorMessage="1" prompt="Napaka se pojavlja dokler salda (načrt porebe sredstev in načrt zagotavljanja virov) nista izenačena na nulo." sqref="A42:B42" xr:uid="{00000000-0002-0000-0300-000000000000}"/>
    <dataValidation allowBlank="1" showInputMessage="1" showErrorMessage="1" prompt="Vrednost z DDV" sqref="F6:K9 F11:K15 F17:K18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4:K44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0:K40" xr:uid="{00000000-0002-0000-0300-000003000000}"/>
    <dataValidation allowBlank="1" showInputMessage="1" showErrorMessage="1" prompt="Vrednost brez DDV za vsa leta skupaj" sqref="E6:E9 E11:E15 E17:E18" xr:uid="{00000000-0002-0000-0300-000004000000}"/>
    <dataValidation allowBlank="1" showInputMessage="1" showErrorMessage="1" prompt="Če boste projekt financirali še s posojilom komercilane banke, priložite namero banke o zagotovitvi posojilnega vira. " sqref="E34:K34" xr:uid="{00000000-0002-0000-0300-000005000000}"/>
  </dataValidation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G34"/>
  <sheetViews>
    <sheetView view="pageBreakPreview" zoomScaleNormal="100" zoomScaleSheetLayoutView="100" workbookViewId="0">
      <selection activeCell="B4" sqref="B4"/>
    </sheetView>
  </sheetViews>
  <sheetFormatPr defaultColWidth="9.140625" defaultRowHeight="12.75" x14ac:dyDescent="0.2"/>
  <cols>
    <col min="1" max="1" width="42.7109375" style="5" customWidth="1"/>
    <col min="2" max="7" width="15.7109375" style="5" customWidth="1"/>
    <col min="8" max="16384" width="9.140625" style="5"/>
  </cols>
  <sheetData>
    <row r="1" spans="1:7" ht="20.100000000000001" customHeight="1" x14ac:dyDescent="0.2">
      <c r="A1" s="245" t="s">
        <v>105</v>
      </c>
      <c r="B1" s="246"/>
      <c r="C1" s="246"/>
      <c r="D1" s="246"/>
      <c r="E1" s="246"/>
      <c r="F1" s="246"/>
      <c r="G1" s="247"/>
    </row>
    <row r="2" spans="1:7" ht="15.95" customHeight="1" x14ac:dyDescent="0.2">
      <c r="A2" s="175" t="s">
        <v>106</v>
      </c>
      <c r="B2" s="176">
        <f>PREDSTAVITEV!E3</f>
        <v>2022</v>
      </c>
      <c r="C2" s="176">
        <f>PREDSTAVITEV!E3+1</f>
        <v>2023</v>
      </c>
      <c r="D2" s="176">
        <f>PREDSTAVITEV!E3+2</f>
        <v>2024</v>
      </c>
      <c r="E2" s="176">
        <f>PREDSTAVITEV!E3+3</f>
        <v>2025</v>
      </c>
      <c r="F2" s="176">
        <f>PREDSTAVITEV!E3+4</f>
        <v>2026</v>
      </c>
      <c r="G2" s="177">
        <f>PREDSTAVITEV!E3+5</f>
        <v>2027</v>
      </c>
    </row>
    <row r="3" spans="1:7" ht="15.95" customHeight="1" x14ac:dyDescent="0.2">
      <c r="A3" s="304" t="s">
        <v>107</v>
      </c>
      <c r="B3" s="305"/>
      <c r="C3" s="305"/>
      <c r="D3" s="305"/>
      <c r="E3" s="305"/>
      <c r="F3" s="305"/>
      <c r="G3" s="306"/>
    </row>
    <row r="4" spans="1:7" ht="15.95" customHeight="1" x14ac:dyDescent="0.2">
      <c r="A4" s="103" t="s">
        <v>108</v>
      </c>
      <c r="B4" s="47"/>
      <c r="C4" s="47"/>
      <c r="D4" s="47"/>
      <c r="E4" s="47"/>
      <c r="F4" s="47"/>
      <c r="G4" s="48"/>
    </row>
    <row r="5" spans="1:7" ht="15.95" customHeight="1" x14ac:dyDescent="0.2">
      <c r="A5" s="133" t="s">
        <v>109</v>
      </c>
      <c r="B5" s="47"/>
      <c r="C5" s="47"/>
      <c r="D5" s="47"/>
      <c r="E5" s="47"/>
      <c r="F5" s="47"/>
      <c r="G5" s="48"/>
    </row>
    <row r="6" spans="1:7" ht="15.95" customHeight="1" x14ac:dyDescent="0.2">
      <c r="A6" s="103" t="s">
        <v>110</v>
      </c>
      <c r="B6" s="30">
        <f>SUM(B7:B9)</f>
        <v>0</v>
      </c>
      <c r="C6" s="30">
        <f t="shared" ref="C6:F6" si="0">SUM(C7:C9)</f>
        <v>0</v>
      </c>
      <c r="D6" s="30">
        <f t="shared" si="0"/>
        <v>0</v>
      </c>
      <c r="E6" s="30">
        <f t="shared" si="0"/>
        <v>0</v>
      </c>
      <c r="F6" s="30">
        <f t="shared" si="0"/>
        <v>0</v>
      </c>
      <c r="G6" s="31">
        <f>SUM(G7:G9)</f>
        <v>0</v>
      </c>
    </row>
    <row r="7" spans="1:7" ht="15.95" customHeight="1" x14ac:dyDescent="0.2">
      <c r="A7" s="103" t="s">
        <v>111</v>
      </c>
      <c r="B7" s="30">
        <f>'FINANČNA KONSTRUKCIJA'!F32</f>
        <v>0</v>
      </c>
      <c r="C7" s="30">
        <f>'FINANČNA KONSTRUKCIJA'!G32</f>
        <v>0</v>
      </c>
      <c r="D7" s="30">
        <f>'FINANČNA KONSTRUKCIJA'!H32</f>
        <v>0</v>
      </c>
      <c r="E7" s="30">
        <f>'FINANČNA KONSTRUKCIJA'!I32</f>
        <v>0</v>
      </c>
      <c r="F7" s="30">
        <f>'FINANČNA KONSTRUKCIJA'!J32</f>
        <v>0</v>
      </c>
      <c r="G7" s="31">
        <f>'FINANČNA KONSTRUKCIJA'!K32</f>
        <v>0</v>
      </c>
    </row>
    <row r="8" spans="1:7" ht="15.95" customHeight="1" x14ac:dyDescent="0.2">
      <c r="A8" s="103" t="s">
        <v>112</v>
      </c>
      <c r="B8" s="30">
        <f>'FINANČNA KONSTRUKCIJA'!F33</f>
        <v>0</v>
      </c>
      <c r="C8" s="30">
        <f>'FINANČNA KONSTRUKCIJA'!G33</f>
        <v>0</v>
      </c>
      <c r="D8" s="30">
        <f>'FINANČNA KONSTRUKCIJA'!H33</f>
        <v>0</v>
      </c>
      <c r="E8" s="30">
        <f>'FINANČNA KONSTRUKCIJA'!I33</f>
        <v>0</v>
      </c>
      <c r="F8" s="30">
        <f>'FINANČNA KONSTRUKCIJA'!J33</f>
        <v>0</v>
      </c>
      <c r="G8" s="31">
        <f>'FINANČNA KONSTRUKCIJA'!K33</f>
        <v>0</v>
      </c>
    </row>
    <row r="9" spans="1:7" ht="15.95" customHeight="1" x14ac:dyDescent="0.2">
      <c r="A9" s="103" t="s">
        <v>113</v>
      </c>
      <c r="B9" s="30">
        <f>'FINANČNA KONSTRUKCIJA'!F39</f>
        <v>0</v>
      </c>
      <c r="C9" s="30">
        <f>'FINANČNA KONSTRUKCIJA'!G39</f>
        <v>0</v>
      </c>
      <c r="D9" s="30">
        <f>'FINANČNA KONSTRUKCIJA'!H39</f>
        <v>0</v>
      </c>
      <c r="E9" s="30">
        <f>'FINANČNA KONSTRUKCIJA'!I39</f>
        <v>0</v>
      </c>
      <c r="F9" s="30">
        <f>'FINANČNA KONSTRUKCIJA'!J39</f>
        <v>0</v>
      </c>
      <c r="G9" s="31">
        <f>'FINANČNA KONSTRUKCIJA'!K39</f>
        <v>0</v>
      </c>
    </row>
    <row r="10" spans="1:7" ht="15.95" customHeight="1" x14ac:dyDescent="0.2">
      <c r="A10" s="288" t="s">
        <v>114</v>
      </c>
      <c r="B10" s="302"/>
      <c r="C10" s="302"/>
      <c r="D10" s="302"/>
      <c r="E10" s="302"/>
      <c r="F10" s="302"/>
      <c r="G10" s="303"/>
    </row>
    <row r="11" spans="1:7" ht="15.95" customHeight="1" x14ac:dyDescent="0.2">
      <c r="A11" s="133" t="s">
        <v>115</v>
      </c>
      <c r="B11" s="172"/>
      <c r="C11" s="172"/>
      <c r="D11" s="172"/>
      <c r="E11" s="172"/>
      <c r="F11" s="172"/>
      <c r="G11" s="49"/>
    </row>
    <row r="12" spans="1:7" ht="15.95" customHeight="1" x14ac:dyDescent="0.2">
      <c r="A12" s="133" t="s">
        <v>116</v>
      </c>
      <c r="B12" s="172"/>
      <c r="C12" s="172"/>
      <c r="D12" s="172"/>
      <c r="E12" s="172"/>
      <c r="F12" s="172"/>
      <c r="G12" s="50"/>
    </row>
    <row r="13" spans="1:7" ht="15.95" customHeight="1" x14ac:dyDescent="0.2">
      <c r="A13" s="133" t="s">
        <v>117</v>
      </c>
      <c r="B13" s="172"/>
      <c r="C13" s="172"/>
      <c r="D13" s="172"/>
      <c r="E13" s="172"/>
      <c r="F13" s="172"/>
      <c r="G13" s="50"/>
    </row>
    <row r="14" spans="1:7" ht="15.95" customHeight="1" x14ac:dyDescent="0.2">
      <c r="A14" s="133" t="s">
        <v>118</v>
      </c>
      <c r="B14" s="172"/>
      <c r="C14" s="172"/>
      <c r="D14" s="172"/>
      <c r="E14" s="172"/>
      <c r="F14" s="172"/>
      <c r="G14" s="50"/>
    </row>
    <row r="15" spans="1:7" ht="15.95" customHeight="1" x14ac:dyDescent="0.2">
      <c r="A15" s="133" t="s">
        <v>119</v>
      </c>
      <c r="B15" s="172"/>
      <c r="C15" s="172"/>
      <c r="D15" s="172"/>
      <c r="E15" s="172"/>
      <c r="F15" s="172"/>
      <c r="G15" s="50"/>
    </row>
    <row r="16" spans="1:7" ht="15.95" customHeight="1" x14ac:dyDescent="0.2">
      <c r="A16" s="133" t="s">
        <v>120</v>
      </c>
      <c r="B16" s="173">
        <f>SUM(B17:B18)</f>
        <v>0</v>
      </c>
      <c r="C16" s="173">
        <f>SUM(C17:C18)</f>
        <v>0</v>
      </c>
      <c r="D16" s="173">
        <f t="shared" ref="D16:F16" si="1">SUM(D17:D18)</f>
        <v>0</v>
      </c>
      <c r="E16" s="173">
        <f t="shared" si="1"/>
        <v>0</v>
      </c>
      <c r="F16" s="173">
        <f t="shared" si="1"/>
        <v>0</v>
      </c>
      <c r="G16" s="60">
        <f>SUM(G17:G18)</f>
        <v>0</v>
      </c>
    </row>
    <row r="17" spans="1:7" ht="15.95" customHeight="1" x14ac:dyDescent="0.2">
      <c r="A17" s="178" t="s">
        <v>121</v>
      </c>
      <c r="B17" s="51"/>
      <c r="C17" s="53">
        <f>'FINANČNE OBVEZNOSTI'!I16</f>
        <v>0</v>
      </c>
      <c r="D17" s="53">
        <f>'FINANČNE OBVEZNOSTI'!J16</f>
        <v>0</v>
      </c>
      <c r="E17" s="53">
        <f>'FINANČNE OBVEZNOSTI'!K16</f>
        <v>0</v>
      </c>
      <c r="F17" s="53">
        <f>'FINANČNE OBVEZNOSTI'!L16</f>
        <v>0</v>
      </c>
      <c r="G17" s="54">
        <f>'FINANČNE OBVEZNOSTI'!M16</f>
        <v>0</v>
      </c>
    </row>
    <row r="18" spans="1:7" ht="15.95" customHeight="1" x14ac:dyDescent="0.2">
      <c r="A18" s="178" t="s">
        <v>122</v>
      </c>
      <c r="B18" s="51"/>
      <c r="C18" s="51"/>
      <c r="D18" s="51"/>
      <c r="E18" s="51"/>
      <c r="F18" s="51"/>
      <c r="G18" s="52"/>
    </row>
    <row r="19" spans="1:7" ht="25.5" x14ac:dyDescent="0.2">
      <c r="A19" s="178" t="s">
        <v>123</v>
      </c>
      <c r="B19" s="53">
        <f>SUM(B20:B21)</f>
        <v>0</v>
      </c>
      <c r="C19" s="53">
        <f t="shared" ref="C19:F19" si="2">SUM(C20:C21)</f>
        <v>0</v>
      </c>
      <c r="D19" s="53">
        <f t="shared" si="2"/>
        <v>0</v>
      </c>
      <c r="E19" s="53">
        <f t="shared" si="2"/>
        <v>0</v>
      </c>
      <c r="F19" s="53">
        <f t="shared" si="2"/>
        <v>0</v>
      </c>
      <c r="G19" s="54">
        <f>SUM(G20:G21)</f>
        <v>0</v>
      </c>
    </row>
    <row r="20" spans="1:7" ht="15.95" customHeight="1" x14ac:dyDescent="0.2">
      <c r="A20" s="178" t="s">
        <v>124</v>
      </c>
      <c r="B20" s="53">
        <v>0</v>
      </c>
      <c r="C20" s="53">
        <f>'FINANČNE OBVEZNOSTI'!I19</f>
        <v>0</v>
      </c>
      <c r="D20" s="53">
        <f>'FINANČNE OBVEZNOSTI'!J19</f>
        <v>0</v>
      </c>
      <c r="E20" s="53">
        <f>'FINANČNE OBVEZNOSTI'!K19</f>
        <v>0</v>
      </c>
      <c r="F20" s="53">
        <f>'FINANČNE OBVEZNOSTI'!L19</f>
        <v>0</v>
      </c>
      <c r="G20" s="54">
        <f>'FINANČNE OBVEZNOSTI'!M19</f>
        <v>0</v>
      </c>
    </row>
    <row r="21" spans="1:7" ht="15.95" customHeight="1" thickBot="1" x14ac:dyDescent="0.25">
      <c r="A21" s="178" t="s">
        <v>125</v>
      </c>
      <c r="B21" s="51"/>
      <c r="C21" s="51"/>
      <c r="D21" s="51"/>
      <c r="E21" s="51"/>
      <c r="F21" s="51"/>
      <c r="G21" s="52"/>
    </row>
    <row r="22" spans="1:7" ht="15.95" customHeight="1" x14ac:dyDescent="0.2">
      <c r="A22" s="179" t="s">
        <v>126</v>
      </c>
      <c r="B22" s="55">
        <f>B4+B5+B6-B11-B12-B13-B14-B15-B16-B19</f>
        <v>0</v>
      </c>
      <c r="C22" s="55">
        <f t="shared" ref="C22:F22" si="3">C4+C5+C6-C11-C12-C13-C14-C15-C16-C19</f>
        <v>0</v>
      </c>
      <c r="D22" s="55">
        <f t="shared" si="3"/>
        <v>0</v>
      </c>
      <c r="E22" s="55">
        <f t="shared" si="3"/>
        <v>0</v>
      </c>
      <c r="F22" s="55">
        <f t="shared" si="3"/>
        <v>0</v>
      </c>
      <c r="G22" s="67">
        <f>G4+G5+G6-G11-G12-G13-G14-G15-G16-G19</f>
        <v>0</v>
      </c>
    </row>
    <row r="23" spans="1:7" ht="15.95" customHeight="1" x14ac:dyDescent="0.2">
      <c r="A23" s="180" t="s">
        <v>127</v>
      </c>
      <c r="B23" s="20">
        <f>B22</f>
        <v>0</v>
      </c>
      <c r="C23" s="20">
        <f>B23+C22</f>
        <v>0</v>
      </c>
      <c r="D23" s="20">
        <f>C23+D22</f>
        <v>0</v>
      </c>
      <c r="E23" s="20">
        <f>D23+E22</f>
        <v>0</v>
      </c>
      <c r="F23" s="20">
        <f>E23+F22</f>
        <v>0</v>
      </c>
      <c r="G23" s="27">
        <f>F23+G22</f>
        <v>0</v>
      </c>
    </row>
    <row r="24" spans="1:7" ht="15.95" customHeight="1" thickBot="1" x14ac:dyDescent="0.25">
      <c r="A24" s="181"/>
      <c r="B24" s="56"/>
      <c r="C24" s="57"/>
      <c r="D24" s="58"/>
      <c r="E24" s="58"/>
      <c r="F24" s="58"/>
      <c r="G24" s="59"/>
    </row>
    <row r="25" spans="1:7" ht="15.95" customHeight="1" thickBot="1" x14ac:dyDescent="0.25">
      <c r="A25" s="182" t="s">
        <v>128</v>
      </c>
      <c r="B25" s="66" t="e">
        <f>+('FINANČNE OBVEZNOSTI'!H22+'FINANČNE OBVEZNOSTI'!H23)/('DENARNI TOK'!B4+'DENARNI TOK'!B5-'DENARNI TOK'!B12-'DENARNI TOK'!B13-'DENARNI TOK'!B14)</f>
        <v>#DIV/0!</v>
      </c>
      <c r="C25" s="66" t="e">
        <f>+('FINANČNE OBVEZNOSTI'!I22+'FINANČNE OBVEZNOSTI'!I23)/('DENARNI TOK'!C4+'DENARNI TOK'!C5-'DENARNI TOK'!C12-'DENARNI TOK'!C13-'DENARNI TOK'!C14)</f>
        <v>#DIV/0!</v>
      </c>
      <c r="D25" s="66" t="e">
        <f>+('FINANČNE OBVEZNOSTI'!J22+'FINANČNE OBVEZNOSTI'!J23)/('DENARNI TOK'!D4+'DENARNI TOK'!D5-'DENARNI TOK'!D12-'DENARNI TOK'!D13-'DENARNI TOK'!D14)</f>
        <v>#DIV/0!</v>
      </c>
      <c r="E25" s="66" t="e">
        <f>+('FINANČNE OBVEZNOSTI'!K22+'FINANČNE OBVEZNOSTI'!K23)/('DENARNI TOK'!E4+'DENARNI TOK'!E5-'DENARNI TOK'!E12-'DENARNI TOK'!E13-'DENARNI TOK'!E14)</f>
        <v>#DIV/0!</v>
      </c>
      <c r="F25" s="66" t="e">
        <f>+('FINANČNE OBVEZNOSTI'!L22+'FINANČNE OBVEZNOSTI'!L23)/('DENARNI TOK'!F4+'DENARNI TOK'!F5-'DENARNI TOK'!F12-'DENARNI TOK'!F13-'DENARNI TOK'!F14)</f>
        <v>#DIV/0!</v>
      </c>
      <c r="G25" s="174" t="e">
        <f>+('FINANČNE OBVEZNOSTI'!M22+'FINANČNE OBVEZNOSTI'!M23)/('DENARNI TOK'!G4+'DENARNI TOK'!G5-'DENARNI TOK'!G12-'DENARNI TOK'!G13-'DENARNI TOK'!G14)</f>
        <v>#DIV/0!</v>
      </c>
    </row>
    <row r="26" spans="1:7" ht="132.75" customHeight="1" x14ac:dyDescent="0.2">
      <c r="A26" s="183" t="s">
        <v>129</v>
      </c>
      <c r="B26" s="300"/>
      <c r="C26" s="300"/>
      <c r="D26" s="300"/>
      <c r="E26" s="300"/>
      <c r="F26" s="300"/>
      <c r="G26" s="301"/>
    </row>
    <row r="27" spans="1:7" ht="132.75" customHeight="1" thickBot="1" x14ac:dyDescent="0.25">
      <c r="A27" s="184" t="s">
        <v>130</v>
      </c>
      <c r="B27" s="300"/>
      <c r="C27" s="300"/>
      <c r="D27" s="300"/>
      <c r="E27" s="300"/>
      <c r="F27" s="300"/>
      <c r="G27" s="301"/>
    </row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</sheetData>
  <sheetProtection algorithmName="SHA-512" hashValue="gWrque8P4IR4THiW0G3unQtua9eqrIp8N5T+DmviTxZeUrIV9csPX7Qkuk07gT8l0DcjhbHAZY7XE8jB2hULDw==" saltValue="ViZ4O3oTqGfUHckBCVzBug==" spinCount="100000" sheet="1" formatRows="0" selectLockedCells="1"/>
  <mergeCells count="5">
    <mergeCell ref="B27:G27"/>
    <mergeCell ref="B26:G26"/>
    <mergeCell ref="A10:G10"/>
    <mergeCell ref="A1:G1"/>
    <mergeCell ref="A3:G3"/>
  </mergeCells>
  <dataValidations xWindow="182" yWindow="465" count="12">
    <dataValidation allowBlank="1" showInputMessage="1" showErrorMessage="1" prompt="Letni prihodek je seštevek posameznih prihodkov iz dejavnosti razen ostalih prihodkov (B)." sqref="A4:G4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5:G5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3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1:G11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27:G27" xr:uid="{00000000-0002-0000-0400-000004000000}"/>
    <dataValidation allowBlank="1" showInputMessage="1" showErrorMessage="1" prompt="Izplačana nepovratna sredstva." sqref="A9" xr:uid="{00000000-0002-0000-0400-000005000000}"/>
    <dataValidation allowBlank="1" showInputMessage="1" showErrorMessage="1" prompt="Osnova za obstoječe finančne obveznosti so amortizacijski načrti odplačevanja kreditov/posojil (glavnica)." sqref="A17:G17" xr:uid="{00000000-0002-0000-0400-000006000000}"/>
    <dataValidation allowBlank="1" showInputMessage="1" showErrorMessage="1" prompt="Osnova za obstoječe finančne obveznosti so amortizacijski načrti odplačevanja kreditov/posojil (obresti)." sqref="A18 B18:G19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0:G20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1:G21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0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3:G13" xr:uid="{00000000-0002-0000-0400-00000B000000}"/>
  </dataValidations>
  <pageMargins left="0.7" right="0.7" top="0.75" bottom="0.75" header="0.3" footer="0.3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9"/>
  <sheetViews>
    <sheetView workbookViewId="0">
      <selection activeCell="C10" sqref="C10"/>
    </sheetView>
  </sheetViews>
  <sheetFormatPr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ht="15.75" thickBot="1" x14ac:dyDescent="0.3">
      <c r="A8" t="s">
        <v>137</v>
      </c>
    </row>
    <row r="9" spans="1:1" ht="102" thickBot="1" x14ac:dyDescent="0.3">
      <c r="A9" s="2" t="s">
        <v>138</v>
      </c>
    </row>
    <row r="10" spans="1:1" ht="102" thickBot="1" x14ac:dyDescent="0.3">
      <c r="A10" s="3" t="s">
        <v>139</v>
      </c>
    </row>
    <row r="11" spans="1:1" ht="90.75" thickBot="1" x14ac:dyDescent="0.3">
      <c r="A11" s="3" t="s">
        <v>140</v>
      </c>
    </row>
    <row r="12" spans="1:1" ht="15.75" thickBot="1" x14ac:dyDescent="0.3">
      <c r="A12" s="4"/>
    </row>
    <row r="13" spans="1:1" ht="169.5" thickBot="1" x14ac:dyDescent="0.3">
      <c r="A13" s="2" t="s">
        <v>141</v>
      </c>
    </row>
    <row r="14" spans="1:1" ht="169.5" thickBot="1" x14ac:dyDescent="0.3">
      <c r="A14" s="3" t="s">
        <v>142</v>
      </c>
    </row>
    <row r="16" spans="1:1" ht="15.75" thickBot="1" x14ac:dyDescent="0.3"/>
    <row r="17" spans="1:1" ht="68.25" thickBot="1" x14ac:dyDescent="0.3">
      <c r="A17" s="2" t="s">
        <v>143</v>
      </c>
    </row>
    <row r="18" spans="1:1" ht="90.75" thickBot="1" x14ac:dyDescent="0.3">
      <c r="A18" s="3" t="s">
        <v>144</v>
      </c>
    </row>
    <row r="19" spans="1:1" ht="90.75" thickBot="1" x14ac:dyDescent="0.3">
      <c r="A19" s="3" t="s">
        <v>145</v>
      </c>
    </row>
    <row r="20" spans="1:1" ht="90.75" thickBot="1" x14ac:dyDescent="0.3">
      <c r="A20" s="3" t="s">
        <v>146</v>
      </c>
    </row>
    <row r="21" spans="1:1" ht="79.5" thickBot="1" x14ac:dyDescent="0.3">
      <c r="A21" s="3" t="s">
        <v>147</v>
      </c>
    </row>
    <row r="23" spans="1:1" ht="15.75" thickBot="1" x14ac:dyDescent="0.3"/>
    <row r="24" spans="1:1" ht="113.25" thickBot="1" x14ac:dyDescent="0.3">
      <c r="A24" s="2" t="s">
        <v>148</v>
      </c>
    </row>
    <row r="25" spans="1:1" ht="113.25" thickBot="1" x14ac:dyDescent="0.3">
      <c r="A25" s="3" t="s">
        <v>149</v>
      </c>
    </row>
    <row r="26" spans="1:1" ht="102" thickBot="1" x14ac:dyDescent="0.3">
      <c r="A26" s="3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7" ma:contentTypeDescription="Ustvari nov dokument." ma:contentTypeScope="" ma:versionID="31623e71ea3e7e5abf6aa2480fd0f247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6ca46989fd547e5620a6fc5152486e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Props1.xml><?xml version="1.0" encoding="utf-8"?>
<ds:datastoreItem xmlns:ds="http://schemas.openxmlformats.org/officeDocument/2006/customXml" ds:itemID="{7DEB336F-3016-4BE9-820C-442F93D9C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3172B9-2977-4C18-B664-3CE1221C9D80}">
  <ds:schemaRefs>
    <ds:schemaRef ds:uri="http://www.w3.org/XML/1998/namespace"/>
    <ds:schemaRef ds:uri="http://schemas.microsoft.com/office/infopath/2007/PartnerControls"/>
    <ds:schemaRef ds:uri="f3786703-79a9-47de-ad6a-ef81e658716c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306a5fad-798d-4972-9ba1-b7dc3bc171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</vt:i4>
      </vt:variant>
    </vt:vector>
  </HeadingPairs>
  <TitlesOfParts>
    <vt:vector size="7" baseType="lpstr">
      <vt:lpstr>NAVODILO</vt:lpstr>
      <vt:lpstr>PREDSTAVITEV</vt:lpstr>
      <vt:lpstr>FINANČNE OBVEZNOSTI</vt:lpstr>
      <vt:lpstr>FINANČNA KONSTRUKCIJA</vt:lpstr>
      <vt:lpstr>DENARNI TOK</vt:lpstr>
      <vt:lpstr>List2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2023-10-23T12:49:48Z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